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tabRatio="709" activeTab="0"/>
  </bookViews>
  <sheets>
    <sheet name="説明（最初に読んでね）" sheetId="1" r:id="rId1"/>
    <sheet name="名簿" sheetId="2" r:id="rId2"/>
    <sheet name="１学期国語" sheetId="3" r:id="rId3"/>
    <sheet name="2学期国語" sheetId="4" r:id="rId4"/>
    <sheet name="3学期国語" sheetId="5" r:id="rId5"/>
    <sheet name="学年末国語" sheetId="6" r:id="rId6"/>
    <sheet name="１学期社会" sheetId="7" r:id="rId7"/>
    <sheet name="2学期社会" sheetId="8" r:id="rId8"/>
    <sheet name="3学期社会" sheetId="9" r:id="rId9"/>
    <sheet name="学年末社会" sheetId="10" r:id="rId10"/>
    <sheet name="算数１学期" sheetId="11" r:id="rId11"/>
    <sheet name="算数２学期" sheetId="12" r:id="rId12"/>
    <sheet name="算数３学期" sheetId="13" r:id="rId13"/>
    <sheet name="学年末算数" sheetId="14" r:id="rId14"/>
    <sheet name="理科１学期" sheetId="15" r:id="rId15"/>
    <sheet name="理科２学期" sheetId="16" r:id="rId16"/>
    <sheet name="理科３学期" sheetId="17" r:id="rId17"/>
    <sheet name="学年末理科" sheetId="18" r:id="rId18"/>
  </sheets>
  <definedNames>
    <definedName name="_xlnm.Print_Area" localSheetId="2">'１学期国語'!$A$1:$AN$42</definedName>
    <definedName name="_xlnm.Print_Area" localSheetId="6">'１学期社会'!$A$1:$AM$42</definedName>
    <definedName name="_xlnm.Print_Area" localSheetId="3">'2学期国語'!$A$1:$AN$42</definedName>
    <definedName name="_xlnm.Print_Area" localSheetId="7">'2学期社会'!$A$1:$AK$42</definedName>
    <definedName name="_xlnm.Print_Area" localSheetId="4">'3学期国語'!$A$1:$AN$42</definedName>
    <definedName name="_xlnm.Print_Area" localSheetId="8">'3学期社会'!$A$1:$AM$42</definedName>
    <definedName name="_xlnm.Print_Area" localSheetId="5">'学年末国語'!$A$1:$AF$41</definedName>
    <definedName name="_xlnm.Print_Area" localSheetId="9">'学年末社会'!$A$1:$AB$41</definedName>
    <definedName name="_xlnm.Print_Area" localSheetId="10">'算数１学期'!$A$1:$AL$42</definedName>
    <definedName name="_xlnm.Print_Area" localSheetId="11">'算数２学期'!$A$1:$AN$42</definedName>
    <definedName name="_xlnm.Print_Area" localSheetId="12">'算数３学期'!$A$1:$AL$42</definedName>
    <definedName name="_xlnm.Print_Area" localSheetId="15">'理科２学期'!$A$1:$AL$42</definedName>
    <definedName name="_xlnm.Print_Area" localSheetId="16">'理科３学期'!$A$1:$AJ$42</definedName>
  </definedNames>
  <calcPr fullCalcOnLoad="1"/>
</workbook>
</file>

<file path=xl/sharedStrings.xml><?xml version="1.0" encoding="utf-8"?>
<sst xmlns="http://schemas.openxmlformats.org/spreadsheetml/2006/main" count="668" uniqueCount="166">
  <si>
    <t>評価</t>
  </si>
  <si>
    <t>氏名</t>
  </si>
  <si>
    <t>順位</t>
  </si>
  <si>
    <t>出席番号</t>
  </si>
  <si>
    <t>年間達成率</t>
  </si>
  <si>
    <t>合計</t>
  </si>
  <si>
    <t>読む合計</t>
  </si>
  <si>
    <t>書く</t>
  </si>
  <si>
    <t>読む</t>
  </si>
  <si>
    <t>言語合計</t>
  </si>
  <si>
    <t>言語</t>
  </si>
  <si>
    <t>書く合計</t>
  </si>
  <si>
    <t>思考判断</t>
  </si>
  <si>
    <t>観察資料</t>
  </si>
  <si>
    <t>知識理解</t>
  </si>
  <si>
    <t>思考</t>
  </si>
  <si>
    <t>表現処理</t>
  </si>
  <si>
    <t>言語到達率</t>
  </si>
  <si>
    <t>書く到達率</t>
  </si>
  <si>
    <t>２学期到達率</t>
  </si>
  <si>
    <t>３学期到達率</t>
  </si>
  <si>
    <t>１学期総合到達率</t>
  </si>
  <si>
    <t>２学期</t>
  </si>
  <si>
    <t>年間到達率</t>
  </si>
  <si>
    <t>３学期</t>
  </si>
  <si>
    <t>年間ランク</t>
  </si>
  <si>
    <t>年間順位</t>
  </si>
  <si>
    <t>満点</t>
  </si>
  <si>
    <t>読む到達率</t>
  </si>
  <si>
    <t>評定</t>
  </si>
  <si>
    <t>知識理解到達率</t>
  </si>
  <si>
    <t>表現処理到達率</t>
  </si>
  <si>
    <t>書く到達率</t>
  </si>
  <si>
    <t>読む到達率</t>
  </si>
  <si>
    <t>言語到達率</t>
  </si>
  <si>
    <t>合計到達率</t>
  </si>
  <si>
    <t>１学期合計到達率</t>
  </si>
  <si>
    <t>年間合計到達率</t>
  </si>
  <si>
    <t>知識理解到達率</t>
  </si>
  <si>
    <t>思考到達率</t>
  </si>
  <si>
    <t>表現処理到達率</t>
  </si>
  <si>
    <t>３学期到達率</t>
  </si>
  <si>
    <t>年間到達率</t>
  </si>
  <si>
    <t>２学期到達率</t>
  </si>
  <si>
    <t>年間到達達成率</t>
  </si>
  <si>
    <t>年間達成率</t>
  </si>
  <si>
    <t>話す聞く１学期到達率</t>
  </si>
  <si>
    <t>２学期到達率</t>
  </si>
  <si>
    <t>３学期到達率</t>
  </si>
  <si>
    <t>年間到達率</t>
  </si>
  <si>
    <t>d</t>
  </si>
  <si>
    <t>火事を防ぐ思考</t>
  </si>
  <si>
    <t>大きい数のしくみ思考</t>
  </si>
  <si>
    <t>知識理解</t>
  </si>
  <si>
    <t>表現処理</t>
  </si>
  <si>
    <t>三つのお願い言語</t>
  </si>
  <si>
    <t>読む</t>
  </si>
  <si>
    <t>生き物を調べよう知識理解</t>
  </si>
  <si>
    <t>かむことの力言語</t>
  </si>
  <si>
    <t>読む</t>
  </si>
  <si>
    <t>知識理解</t>
  </si>
  <si>
    <t>知識理解</t>
  </si>
  <si>
    <t>新聞記者になろう言語</t>
  </si>
  <si>
    <t>書く</t>
  </si>
  <si>
    <t>思考</t>
  </si>
  <si>
    <t>白いぼうし言語</t>
  </si>
  <si>
    <t>読む</t>
  </si>
  <si>
    <t>電池の働き思考</t>
  </si>
  <si>
    <t>小数思考</t>
  </si>
  <si>
    <t>言語</t>
  </si>
  <si>
    <t>生き物を調べよう知識理解</t>
  </si>
  <si>
    <t>思考</t>
  </si>
  <si>
    <t>星の明るさ知識理解</t>
  </si>
  <si>
    <t>伝え合うこと言語</t>
  </si>
  <si>
    <t>読む</t>
  </si>
  <si>
    <t>三角形思考</t>
  </si>
  <si>
    <t>知識理解</t>
  </si>
  <si>
    <t>表現処理</t>
  </si>
  <si>
    <t>閉じ込めた水や空気思考</t>
  </si>
  <si>
    <t>分数思考</t>
  </si>
  <si>
    <t>知識理解</t>
  </si>
  <si>
    <t>表現処理</t>
  </si>
  <si>
    <t>月は動くのだろうか知識理解</t>
  </si>
  <si>
    <t>生き物を調べよう知識理解</t>
  </si>
  <si>
    <t>私たちの体思考</t>
  </si>
  <si>
    <t>知識理解</t>
  </si>
  <si>
    <t>一つの花言語</t>
  </si>
  <si>
    <t>読む</t>
  </si>
  <si>
    <t>昔のくらし町を開く知識理解</t>
  </si>
  <si>
    <t>思考</t>
  </si>
  <si>
    <t>アップとルーズ言語</t>
  </si>
  <si>
    <t>読む</t>
  </si>
  <si>
    <t>割算思考</t>
  </si>
  <si>
    <t>知識理解</t>
  </si>
  <si>
    <t>表現処理</t>
  </si>
  <si>
    <t>思考</t>
  </si>
  <si>
    <t>知識理解</t>
  </si>
  <si>
    <t>角の大きさ知識理解</t>
  </si>
  <si>
    <t>表現処理</t>
  </si>
  <si>
    <t>思考</t>
  </si>
  <si>
    <t>生活を見つめて言語</t>
  </si>
  <si>
    <t>書く</t>
  </si>
  <si>
    <t>概数の表し方思考</t>
  </si>
  <si>
    <t>漢字の読み書き言語</t>
  </si>
  <si>
    <t>垂直平行四角形思考</t>
  </si>
  <si>
    <t>物のあたたまり方思考</t>
  </si>
  <si>
    <t>計算のきまり知識理解</t>
  </si>
  <si>
    <t>表現処理</t>
  </si>
  <si>
    <t>思考</t>
  </si>
  <si>
    <t>思考</t>
  </si>
  <si>
    <t>思考</t>
  </si>
  <si>
    <t>知識理解</t>
  </si>
  <si>
    <t>漢字５０問言語</t>
  </si>
  <si>
    <t>面積のはかり方思考</t>
  </si>
  <si>
    <t>知識理解</t>
  </si>
  <si>
    <t>表現処理</t>
  </si>
  <si>
    <t>変わり方調べ思考</t>
  </si>
  <si>
    <t>知識理解</t>
  </si>
  <si>
    <t>表現処理</t>
  </si>
  <si>
    <t>言葉遊びの世界言語</t>
  </si>
  <si>
    <t>書く</t>
  </si>
  <si>
    <t>星は動く知識理解</t>
  </si>
  <si>
    <t>生きものを知識理解</t>
  </si>
  <si>
    <t>変身する水思考</t>
  </si>
  <si>
    <t>知識理解</t>
  </si>
  <si>
    <t>小数のかけ算わり算思考</t>
  </si>
  <si>
    <t>県の中の地域知識理解</t>
  </si>
  <si>
    <t>県の地図を知識理解</t>
  </si>
  <si>
    <t>たしかめ知識理解</t>
  </si>
  <si>
    <t>直方体、立方体思考</t>
  </si>
  <si>
    <t>学年末言語</t>
  </si>
  <si>
    <t>ごんぎつね読む</t>
  </si>
  <si>
    <t>△</t>
  </si>
  <si>
    <t>○</t>
  </si>
  <si>
    <t>◎</t>
  </si>
  <si>
    <t>C</t>
  </si>
  <si>
    <t>B</t>
  </si>
  <si>
    <t>A</t>
  </si>
  <si>
    <t>◎○△別人数</t>
  </si>
  <si>
    <t>ABC別人数</t>
  </si>
  <si>
    <t>話す聞く</t>
  </si>
  <si>
    <t>話す聞く合計</t>
  </si>
  <si>
    <t>話す聞く到達率</t>
  </si>
  <si>
    <t>話す聞く</t>
  </si>
  <si>
    <t>ABC人数話す聞く</t>
  </si>
  <si>
    <t>話す聞く</t>
  </si>
  <si>
    <t>ABC人数思考判断</t>
  </si>
  <si>
    <t>ABC人数思考</t>
  </si>
  <si>
    <t>表現処理到達率</t>
  </si>
  <si>
    <t>郷土に伝わる願い表現処理</t>
  </si>
  <si>
    <t>宮城県表現処理</t>
  </si>
  <si>
    <t>表現処理</t>
  </si>
  <si>
    <t>表現処理到達率</t>
  </si>
  <si>
    <t>表現処理到達率</t>
  </si>
  <si>
    <t>かさの変化表現処理</t>
  </si>
  <si>
    <t>ごみの処理と利用思考</t>
  </si>
  <si>
    <t>知識理解</t>
  </si>
  <si>
    <t>表現処理</t>
  </si>
  <si>
    <t>天気と気温表現処理</t>
  </si>
  <si>
    <t>割算の筆算知識理解</t>
  </si>
  <si>
    <t>折れ線グラフ思考</t>
  </si>
  <si>
    <t>知識理解</t>
  </si>
  <si>
    <t>表現処理</t>
  </si>
  <si>
    <t>水はどこから思考</t>
  </si>
  <si>
    <t>小数思考</t>
  </si>
  <si>
    <t>交通事故を防ぐ表現処理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</si>
</sst>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ＤＦ中丸ゴシック体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57" fontId="2" fillId="0" borderId="0" applyBorder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 locked="0"/>
    </xf>
    <xf numFmtId="0" fontId="0" fillId="0" borderId="0" xfId="0" applyFill="1" applyBorder="1" applyAlignment="1" applyProtection="1">
      <alignment wrapText="1"/>
      <protection hidden="1"/>
    </xf>
    <xf numFmtId="0" fontId="0" fillId="33" borderId="0" xfId="0" applyFill="1" applyBorder="1" applyAlignment="1" applyProtection="1">
      <alignment wrapText="1"/>
      <protection hidden="1"/>
    </xf>
    <xf numFmtId="9" fontId="0" fillId="0" borderId="0" xfId="0" applyNumberForma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9" fontId="0" fillId="0" borderId="0" xfId="0" applyNumberForma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9" fontId="0" fillId="0" borderId="0" xfId="0" applyNumberFormat="1" applyBorder="1" applyAlignment="1" applyProtection="1">
      <alignment/>
      <protection hidden="1"/>
    </xf>
    <xf numFmtId="9" fontId="0" fillId="34" borderId="0" xfId="0" applyNumberFormat="1" applyFill="1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9" fontId="0" fillId="0" borderId="0" xfId="0" applyNumberFormat="1" applyFill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9" fontId="0" fillId="0" borderId="0" xfId="0" applyNumberForma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9" fontId="0" fillId="33" borderId="0" xfId="0" applyNumberFormat="1" applyFill="1" applyBorder="1" applyAlignment="1" applyProtection="1">
      <alignment/>
      <protection hidden="1"/>
    </xf>
    <xf numFmtId="177" fontId="0" fillId="0" borderId="0" xfId="0" applyNumberFormat="1" applyFill="1" applyBorder="1" applyAlignment="1" applyProtection="1">
      <alignment wrapText="1"/>
      <protection hidden="1"/>
    </xf>
    <xf numFmtId="177" fontId="0" fillId="0" borderId="0" xfId="0" applyNumberForma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wrapText="1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 locked="0"/>
    </xf>
    <xf numFmtId="0" fontId="3" fillId="0" borderId="0" xfId="60" applyNumberFormat="1" applyFont="1" applyFill="1" applyAlignment="1" applyProtection="1">
      <alignment horizontal="left" shrinkToFit="1"/>
      <protection/>
    </xf>
    <xf numFmtId="0" fontId="3" fillId="0" borderId="0" xfId="0" applyNumberFormat="1" applyFont="1" applyFill="1" applyAlignment="1">
      <alignment horizontal="left" shrinkToFit="1"/>
    </xf>
    <xf numFmtId="0" fontId="0" fillId="33" borderId="0" xfId="0" applyNumberFormat="1" applyFill="1" applyBorder="1" applyAlignment="1" applyProtection="1">
      <alignment wrapText="1"/>
      <protection hidden="1"/>
    </xf>
    <xf numFmtId="0" fontId="0" fillId="33" borderId="0" xfId="0" applyNumberFormat="1" applyFill="1" applyBorder="1" applyAlignment="1" applyProtection="1">
      <alignment/>
      <protection hidden="1"/>
    </xf>
    <xf numFmtId="0" fontId="0" fillId="33" borderId="0" xfId="0" applyNumberFormat="1" applyFill="1" applyAlignment="1" applyProtection="1">
      <alignment/>
      <protection hidden="1"/>
    </xf>
    <xf numFmtId="0" fontId="0" fillId="0" borderId="0" xfId="0" applyFill="1" applyBorder="1" applyAlignment="1" applyProtection="1">
      <alignment wrapText="1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ZIDOU-95" xfId="60"/>
    <cellStyle name="良い" xfId="61"/>
  </cellStyles>
  <dxfs count="4">
    <dxf>
      <font>
        <strike/>
        <color indexed="10"/>
      </font>
    </dxf>
    <dxf>
      <font>
        <color indexed="12"/>
      </font>
    </dxf>
    <dxf>
      <font>
        <color rgb="FF0000FF"/>
      </font>
      <border/>
    </dxf>
    <dxf>
      <font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142875</xdr:rowOff>
    </xdr:from>
    <xdr:to>
      <xdr:col>7</xdr:col>
      <xdr:colOff>619125</xdr:colOff>
      <xdr:row>30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142875"/>
          <a:ext cx="5172075" cy="510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成績処理ソフトについて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これはテストの点を自動計算するワークシートです。教師の主観は入りません。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テストの点数を入力する時は、最初の３項目ないし、４項目の観点については、削除しないこと。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後の数式が崩れますので。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観点の追加はいくらでも可能です。セルの挿入ですね。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教科の追加もシートをコピー、移動をすればいいだけです。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テスト毎に観点の点数だけ入力します。合計点はいらないです。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学期毎の合計点を出しますので。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成績をつける時は、各観点項目の到達度で３段階評価すればいいです。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合計評価の参考に合計点、合計点の達成率も出す仕組みにしていますが、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観点項目の結果で合計評価を出す約束事になっているので、合計点は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あくまで参考事項です。順位も同様です。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一覧表に観点別人数を記入する必要があり、手作業では面倒ですね。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それで自動で人数を数える仕組みも入れました。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学年末は年間を総合しての観点評価ができるようにしてあります。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マクロは使っていないので、セキュリティ上の問題はありません。ですが、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多少エクセルの知識が必要かも知れません。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最初の名簿にエクセルから児童名をコピー、ペーストすると、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シート間の参照機能ですべてのシートに自動的に氏名が入力されます。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作った理由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「竹千代」で長年成績処理をしてきましたが、自分本位のやり方ができないため、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自作する事にしました。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2006.12.12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247650</xdr:colOff>
      <xdr:row>0</xdr:row>
      <xdr:rowOff>142875</xdr:rowOff>
    </xdr:from>
    <xdr:to>
      <xdr:col>7</xdr:col>
      <xdr:colOff>619125</xdr:colOff>
      <xdr:row>30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142875"/>
          <a:ext cx="5172075" cy="510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成績処理ソフトについて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これはテストの点を自動計算するワークシートです。教師の主観は入りません。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テストの点数を入力する時は、最初の３項目ないし、４項目の観点については、削除しないこと。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後の数式が崩れますので。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観点の追加はいくらでも可能です。セルの挿入ですね。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教科の追加もシートをコピー、移動をすればいいだけです。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テスト毎に観点の点数だけ入力します。合計点はいらないです。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学期毎の合計点を出しますので。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成績をつける時は、各観点項目の到達度で３段階評価すればいいです。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合計評価の参考に合計点、合計点の達成率も出す仕組みにしていますが、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観点項目の結果で合計評価を出す約束事になっているので、合計点は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あくまで参考事項です。順位も同様です。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一覧表に観点別人数を記入する必要があり、手作業では面倒ですね。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それで自動で人数を数える仕組みも入れました。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学年末は年間を総合しての観点評価ができるようにしてあります。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マクロは使っていないので、セキュリティ上の問題はありません。ですが、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多少エクセルの知識が必要かも知れません。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最初の名簿にエクセルから児童名をコピー、ペーストすると、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シート間の参照機能ですべてのシートに自動的に氏名が入力されます。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作った理由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「竹千代」で長年成績処理をしてきましたが、自分本位のやり方ができないため、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自作する事にしました。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2006.12.12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247650</xdr:colOff>
      <xdr:row>0</xdr:row>
      <xdr:rowOff>142875</xdr:rowOff>
    </xdr:from>
    <xdr:to>
      <xdr:col>7</xdr:col>
      <xdr:colOff>619125</xdr:colOff>
      <xdr:row>48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47650" y="142875"/>
          <a:ext cx="5172075" cy="823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成績処理ソフトについて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これはテストの点を自動計算するワークシートです。
</a:t>
          </a: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教師の主観は入りません。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（例えば作文、絵、演奏、マット運動などを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点満点中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点とか教師の主観を点数化して入力すれば、そのまま評価とする事も可能です。でも、そういう方法はどうなのでしょうねえ。まあ、利用方法はおまかせします。）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テスト名は、同じ名前なら省力しても構わないです。ですが、観点名（話す聞く　書く　読む　言語　思考　観察資料　知識理解など）は必ず入力してください。関数が読み取らなくなりますので。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テスト毎に観点の点数だけ入力します。合計点はいらないです。合計点は自動計算しますので。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枠で足りると思いますが、もしテストの追加が必要でしたらシートの保護をはずして（パスワードはかけてないのでだれにでもはずせます）最終テストの前にセルを挿入してください。そうすれば関数はずれません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教科の追加（音楽とか図工）をする場合はシートをコピー、移動をすればいいです。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成績をつける時は、各観点項目の到達率で３段階評価します。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評定は合計点の到達率で３段階評価します。順位は参考事項です。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一覧表に観点別人数を記入する必要があり、手作業では面倒ですね。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それで自動で人数を数える仕組みも入れました。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以上にしてありますが、任意に変更可能です。４０人以下のクラスですとｃの人数が実態以上にカウントされるので、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をｄと表記するよう設定してあります。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学年末は年間を総合しての観点評価、評定が３段階で表示されます。自動ですので、操作は必要ありません。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これはテストの点だけのランク付けなので、あくまで参考としてください。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個人的には関心、意欲などを評価に含めるのはおかしいと思っていますので、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テストの点数処理に純粋化しています。ですが、実際の評価は教師の主観も入るでしょうし、テスト以外の作品類も加味しますからね。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マクロは使っていないので、セキュリティ上の問題はありません。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最初の名簿にエクセルで作った児童名簿から児童名をコピー、ペーストすると、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シート間の参照機能ですべてのシートに自動的に氏名が入力されます。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作った理由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「竹千代」で長年成績処理をしてきましたが、自分本位のやり方ができないため、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自作する事にしました。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2007.2.14 mitutama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2010.2.27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この一覧表の形式を考えた人は、合理的精神の無い人だと思う。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同じ３段階表示を◎○△、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ABC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、３２１の３種類で表記しないといけないのだ。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今までは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ABC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を手書きで転記する時に書き換えていたのだが、同僚からやり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にくいと言われたので３種類で表示する事にした。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2010.4.28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観点名を表現処理に統一した。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24" sqref="L24"/>
    </sheetView>
  </sheetViews>
  <sheetFormatPr defaultColWidth="9.00390625" defaultRowHeight="13.5"/>
  <sheetData/>
  <sheetProtection sheet="1" objects="1" scenarios="1"/>
  <printOptions/>
  <pageMargins left="0.787" right="0.787" top="0.984" bottom="0.984" header="0.512" footer="0.512"/>
  <pageSetup horizontalDpi="720" verticalDpi="72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pane xSplit="2" ySplit="1" topLeftCell="N2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AA6" sqref="AA6"/>
    </sheetView>
  </sheetViews>
  <sheetFormatPr defaultColWidth="9.00390625" defaultRowHeight="13.5"/>
  <cols>
    <col min="1" max="1" width="4.875" style="6" customWidth="1"/>
    <col min="2" max="2" width="13.00390625" style="6" customWidth="1"/>
    <col min="3" max="4" width="7.625" style="6" customWidth="1"/>
    <col min="5" max="5" width="7.625" style="12" customWidth="1"/>
    <col min="6" max="6" width="7.625" style="7" customWidth="1"/>
    <col min="7" max="7" width="4.375" style="9" customWidth="1"/>
    <col min="8" max="11" width="7.625" style="7" customWidth="1"/>
    <col min="12" max="12" width="4.125" style="9" customWidth="1"/>
    <col min="13" max="16" width="7.625" style="7" customWidth="1"/>
    <col min="17" max="17" width="4.625" style="9" customWidth="1"/>
    <col min="18" max="21" width="4.625" style="7" customWidth="1"/>
    <col min="22" max="22" width="4.625" style="33" customWidth="1"/>
    <col min="23" max="23" width="4.625" style="25" customWidth="1"/>
    <col min="24" max="25" width="9.00390625" style="15" customWidth="1"/>
    <col min="26" max="26" width="2.75390625" style="15" customWidth="1"/>
    <col min="27" max="27" width="4.75390625" style="15" customWidth="1"/>
    <col min="28" max="16384" width="9.00390625" style="15" customWidth="1"/>
  </cols>
  <sheetData>
    <row r="1" spans="1:27" ht="54">
      <c r="A1" s="1" t="s">
        <v>3</v>
      </c>
      <c r="B1" s="6" t="s">
        <v>1</v>
      </c>
      <c r="C1" s="1" t="s">
        <v>39</v>
      </c>
      <c r="D1" s="1" t="s">
        <v>19</v>
      </c>
      <c r="E1" s="21" t="s">
        <v>20</v>
      </c>
      <c r="F1" s="3" t="s">
        <v>4</v>
      </c>
      <c r="G1" s="4" t="s">
        <v>15</v>
      </c>
      <c r="H1" s="3" t="s">
        <v>152</v>
      </c>
      <c r="I1" s="3" t="s">
        <v>19</v>
      </c>
      <c r="J1" s="3" t="s">
        <v>20</v>
      </c>
      <c r="K1" s="3" t="s">
        <v>23</v>
      </c>
      <c r="L1" s="4" t="s">
        <v>13</v>
      </c>
      <c r="M1" s="3" t="s">
        <v>30</v>
      </c>
      <c r="N1" s="3" t="s">
        <v>19</v>
      </c>
      <c r="O1" s="3" t="s">
        <v>20</v>
      </c>
      <c r="P1" s="3" t="s">
        <v>23</v>
      </c>
      <c r="Q1" s="4" t="s">
        <v>14</v>
      </c>
      <c r="R1" s="3" t="s">
        <v>36</v>
      </c>
      <c r="S1" s="3" t="s">
        <v>22</v>
      </c>
      <c r="T1" s="3" t="s">
        <v>24</v>
      </c>
      <c r="U1" s="3" t="s">
        <v>37</v>
      </c>
      <c r="V1" s="32" t="s">
        <v>25</v>
      </c>
      <c r="W1" s="24" t="s">
        <v>26</v>
      </c>
      <c r="Z1" s="17"/>
      <c r="AA1" s="22" t="s">
        <v>146</v>
      </c>
    </row>
    <row r="2" spans="1:27" ht="13.5">
      <c r="A2" s="6">
        <v>1</v>
      </c>
      <c r="B2" s="6">
        <f>'名簿'!B1</f>
        <v>0</v>
      </c>
      <c r="C2" s="12" t="e">
        <f>SUMIF('１学期社会'!$C$1:$AU$1,"*思考到達率",'１学期社会'!C3:AU3)</f>
        <v>#DIV/0!</v>
      </c>
      <c r="D2" s="12" t="e">
        <f>SUMIF('2学期社会'!$C$1:$AS$1,"*思考到達率",'2学期社会'!C3:AS3)</f>
        <v>#DIV/0!</v>
      </c>
      <c r="E2" s="12" t="e">
        <f>SUMIF('3学期社会'!$C$1:$AS$1,"*思考到達率",'3学期社会'!C3:AS3)</f>
        <v>#DIV/0!</v>
      </c>
      <c r="F2" s="8" t="e">
        <f aca="true" t="shared" si="0" ref="F2:F41">AVERAGE(C2:E2)</f>
        <v>#DIV/0!</v>
      </c>
      <c r="G2" s="23" t="e">
        <f aca="true" t="shared" si="1" ref="G2:G41">VLOOKUP(F2,$X$3:$Y$6,2)</f>
        <v>#DIV/0!</v>
      </c>
      <c r="H2" s="12" t="e">
        <f>SUMIF('１学期社会'!$C$1:$AU$1,"*表現処理到達率",'１学期社会'!C3:AU3)</f>
        <v>#DIV/0!</v>
      </c>
      <c r="I2" s="12" t="e">
        <f>SUMIF('2学期社会'!$C$1:$AS$1,"*表現処理到達率",'2学期社会'!C3:AS3)</f>
        <v>#DIV/0!</v>
      </c>
      <c r="J2" s="12" t="e">
        <f>SUMIF('3学期社会'!$C$1:$AS$1,"*表現処理到達率",'3学期社会'!C3:AS3)</f>
        <v>#DIV/0!</v>
      </c>
      <c r="K2" s="8" t="e">
        <f aca="true" t="shared" si="2" ref="K2:K41">AVERAGE(H2:J2)</f>
        <v>#DIV/0!</v>
      </c>
      <c r="L2" s="23" t="e">
        <f aca="true" t="shared" si="3" ref="L2:L41">VLOOKUP(K2,$X$3:$Y$6,2)</f>
        <v>#DIV/0!</v>
      </c>
      <c r="M2" s="12" t="e">
        <f>SUMIF('１学期社会'!$C$1:$AU$1,"*知識理解到達率",'１学期社会'!C3:AU3)</f>
        <v>#DIV/0!</v>
      </c>
      <c r="N2" s="12" t="e">
        <f>SUMIF('2学期社会'!$C$1:$AS$1,"*知識理解到達率",'2学期社会'!C3:AS3)</f>
        <v>#DIV/0!</v>
      </c>
      <c r="O2" s="12" t="e">
        <f>SUMIF('3学期社会'!$C$1:$AS$1,"*知識理解到達率",'3学期社会'!C3:AS3)</f>
        <v>#DIV/0!</v>
      </c>
      <c r="P2" s="8" t="e">
        <f aca="true" t="shared" si="4" ref="P2:P41">AVERAGE(M2:O2)</f>
        <v>#DIV/0!</v>
      </c>
      <c r="Q2" s="23" t="e">
        <f aca="true" t="shared" si="5" ref="Q2:Q41">VLOOKUP(P2,$X$3:$Y$6,2)</f>
        <v>#DIV/0!</v>
      </c>
      <c r="R2" s="12" t="e">
        <f>SUMIF('１学期社会'!$C$1:$AU$1,"*合計到達率",'１学期社会'!C3:AU3)</f>
        <v>#DIV/0!</v>
      </c>
      <c r="S2" s="12" t="e">
        <f>SUMIF('2学期社会'!$C$1:$AS$1,"*合計到達率",'2学期社会'!C3:AS3)</f>
        <v>#DIV/0!</v>
      </c>
      <c r="T2" s="12" t="e">
        <f>SUMIF('3学期社会'!$C$1:$AS$1,"*合計到達率",'3学期社会'!C3:AS3)</f>
        <v>#DIV/0!</v>
      </c>
      <c r="U2" s="8" t="e">
        <f>AVERAGE(R2:T2)</f>
        <v>#DIV/0!</v>
      </c>
      <c r="V2" s="33" t="e">
        <f>VLOOKUP(U2,$X$3:$Y$6,2)</f>
        <v>#DIV/0!</v>
      </c>
      <c r="W2" s="25" t="e">
        <f>RANK(U2,$U$2:$U$41)</f>
        <v>#DIV/0!</v>
      </c>
      <c r="Z2" s="17" t="s">
        <v>137</v>
      </c>
      <c r="AA2" s="15">
        <f>COUNTIF($G$2:$G$50,"a")</f>
        <v>0</v>
      </c>
    </row>
    <row r="3" spans="1:27" ht="13.5">
      <c r="A3" s="6">
        <v>2</v>
      </c>
      <c r="B3" s="6">
        <f>'名簿'!B2</f>
        <v>0</v>
      </c>
      <c r="C3" s="12" t="e">
        <f>SUMIF('１学期社会'!$C$1:$AU$1,"*思考到達率",'１学期社会'!C4:AU4)</f>
        <v>#DIV/0!</v>
      </c>
      <c r="D3" s="12" t="e">
        <f>SUMIF('2学期社会'!$C$1:$AS$1,"*思考到達率",'2学期社会'!C4:AS4)</f>
        <v>#DIV/0!</v>
      </c>
      <c r="E3" s="12" t="e">
        <f>SUMIF('3学期社会'!$C$1:$AS$1,"*思考到達率",'3学期社会'!C4:AS4)</f>
        <v>#DIV/0!</v>
      </c>
      <c r="F3" s="8" t="e">
        <f t="shared" si="0"/>
        <v>#DIV/0!</v>
      </c>
      <c r="G3" s="23" t="e">
        <f t="shared" si="1"/>
        <v>#DIV/0!</v>
      </c>
      <c r="H3" s="12" t="e">
        <f>SUMIF('１学期社会'!$C$1:$AU$1,"*表現処理到達率",'１学期社会'!C4:AU4)</f>
        <v>#DIV/0!</v>
      </c>
      <c r="I3" s="12" t="e">
        <f>SUMIF('2学期社会'!$C$1:$AS$1,"*表現処理到達率",'2学期社会'!C4:AS4)</f>
        <v>#DIV/0!</v>
      </c>
      <c r="J3" s="12" t="e">
        <f>SUMIF('3学期社会'!$C$1:$AS$1,"*表現処理到達率",'3学期社会'!C4:AS4)</f>
        <v>#DIV/0!</v>
      </c>
      <c r="K3" s="8" t="e">
        <f t="shared" si="2"/>
        <v>#DIV/0!</v>
      </c>
      <c r="L3" s="23" t="e">
        <f t="shared" si="3"/>
        <v>#DIV/0!</v>
      </c>
      <c r="M3" s="12" t="e">
        <f>SUMIF('１学期社会'!$C$1:$AU$1,"*知識理解到達率",'１学期社会'!C4:AU4)</f>
        <v>#DIV/0!</v>
      </c>
      <c r="N3" s="12" t="e">
        <f>SUMIF('2学期社会'!$C$1:$AS$1,"*知識理解到達率",'2学期社会'!C4:AS4)</f>
        <v>#DIV/0!</v>
      </c>
      <c r="O3" s="12" t="e">
        <f>SUMIF('3学期社会'!$C$1:$AS$1,"*知識理解到達率",'3学期社会'!C4:AS4)</f>
        <v>#DIV/0!</v>
      </c>
      <c r="P3" s="8" t="e">
        <f t="shared" si="4"/>
        <v>#DIV/0!</v>
      </c>
      <c r="Q3" s="23" t="e">
        <f t="shared" si="5"/>
        <v>#DIV/0!</v>
      </c>
      <c r="R3" s="12" t="e">
        <f>SUMIF('１学期社会'!$C$1:$AU$1,"*合計到達率",'１学期社会'!C4:AU4)</f>
        <v>#DIV/0!</v>
      </c>
      <c r="S3" s="12" t="e">
        <f>SUMIF('2学期社会'!$C$1:$AS$1,"*合計到達率",'2学期社会'!C4:AS4)</f>
        <v>#DIV/0!</v>
      </c>
      <c r="T3" s="12" t="e">
        <f>SUMIF('3学期社会'!$C$1:$AS$1,"*合計到達率",'3学期社会'!C4:AS4)</f>
        <v>#DIV/0!</v>
      </c>
      <c r="U3" s="8" t="e">
        <f aca="true" t="shared" si="6" ref="U3:U41">AVERAGE(R3:T3)</f>
        <v>#DIV/0!</v>
      </c>
      <c r="V3" s="33" t="e">
        <f>VLOOKUP(U3,$X$8:$Y$11,2)</f>
        <v>#DIV/0!</v>
      </c>
      <c r="W3" s="25" t="e">
        <f aca="true" t="shared" si="7" ref="W3:W41">RANK(U3,$U$2:$U$41)</f>
        <v>#DIV/0!</v>
      </c>
      <c r="X3" s="13">
        <v>0</v>
      </c>
      <c r="Y3" s="14" t="s">
        <v>50</v>
      </c>
      <c r="Z3" s="7" t="s">
        <v>136</v>
      </c>
      <c r="AA3" s="15">
        <f>COUNTIF($G$2:$G$50,"b")</f>
        <v>0</v>
      </c>
    </row>
    <row r="4" spans="1:27" ht="13.5">
      <c r="A4" s="6">
        <v>3</v>
      </c>
      <c r="B4" s="6">
        <f>'名簿'!B3</f>
        <v>0</v>
      </c>
      <c r="C4" s="12" t="e">
        <f>SUMIF('１学期社会'!$C$1:$AU$1,"*思考到達率",'１学期社会'!C5:AU5)</f>
        <v>#DIV/0!</v>
      </c>
      <c r="D4" s="12" t="e">
        <f>SUMIF('2学期社会'!$C$1:$AS$1,"*思考到達率",'2学期社会'!C5:AS5)</f>
        <v>#DIV/0!</v>
      </c>
      <c r="E4" s="12" t="e">
        <f>SUMIF('3学期社会'!$C$1:$AS$1,"*思考到達率",'3学期社会'!C5:AS5)</f>
        <v>#DIV/0!</v>
      </c>
      <c r="F4" s="8" t="e">
        <f t="shared" si="0"/>
        <v>#DIV/0!</v>
      </c>
      <c r="G4" s="23" t="e">
        <f t="shared" si="1"/>
        <v>#DIV/0!</v>
      </c>
      <c r="H4" s="12" t="e">
        <f>SUMIF('１学期社会'!$C$1:$AU$1,"*表現処理到達率",'１学期社会'!C5:AU5)</f>
        <v>#DIV/0!</v>
      </c>
      <c r="I4" s="12" t="e">
        <f>SUMIF('2学期社会'!$C$1:$AS$1,"*表現処理到達率",'2学期社会'!C5:AS5)</f>
        <v>#DIV/0!</v>
      </c>
      <c r="J4" s="12" t="e">
        <f>SUMIF('3学期社会'!$C$1:$AS$1,"*表現処理到達率",'3学期社会'!C5:AS5)</f>
        <v>#DIV/0!</v>
      </c>
      <c r="K4" s="8" t="e">
        <f t="shared" si="2"/>
        <v>#DIV/0!</v>
      </c>
      <c r="L4" s="23" t="e">
        <f t="shared" si="3"/>
        <v>#DIV/0!</v>
      </c>
      <c r="M4" s="12" t="e">
        <f>SUMIF('１学期社会'!$C$1:$AU$1,"*知識理解到達率",'１学期社会'!C5:AU5)</f>
        <v>#DIV/0!</v>
      </c>
      <c r="N4" s="12" t="e">
        <f>SUMIF('2学期社会'!$C$1:$AS$1,"*知識理解到達率",'2学期社会'!C5:AS5)</f>
        <v>#DIV/0!</v>
      </c>
      <c r="O4" s="12" t="e">
        <f>SUMIF('3学期社会'!$C$1:$AS$1,"*知識理解到達率",'3学期社会'!C5:AS5)</f>
        <v>#DIV/0!</v>
      </c>
      <c r="P4" s="8" t="e">
        <f t="shared" si="4"/>
        <v>#DIV/0!</v>
      </c>
      <c r="Q4" s="23" t="e">
        <f t="shared" si="5"/>
        <v>#DIV/0!</v>
      </c>
      <c r="R4" s="12" t="e">
        <f>SUMIF('１学期社会'!$C$1:$AU$1,"*合計到達率",'１学期社会'!C5:AU5)</f>
        <v>#DIV/0!</v>
      </c>
      <c r="S4" s="12" t="e">
        <f>SUMIF('2学期社会'!$C$1:$AS$1,"*合計到達率",'2学期社会'!C5:AS5)</f>
        <v>#DIV/0!</v>
      </c>
      <c r="T4" s="12" t="e">
        <f>SUMIF('3学期社会'!$C$1:$AS$1,"*合計到達率",'3学期社会'!C5:AS5)</f>
        <v>#DIV/0!</v>
      </c>
      <c r="U4" s="8" t="e">
        <f t="shared" si="6"/>
        <v>#DIV/0!</v>
      </c>
      <c r="V4" s="33" t="e">
        <f aca="true" t="shared" si="8" ref="V4:V41">VLOOKUP(U4,$X$8:$Y$11,2)</f>
        <v>#DIV/0!</v>
      </c>
      <c r="W4" s="25" t="e">
        <f t="shared" si="7"/>
        <v>#DIV/0!</v>
      </c>
      <c r="X4" s="13">
        <v>0.01</v>
      </c>
      <c r="Y4" s="14" t="s">
        <v>135</v>
      </c>
      <c r="Z4" s="7" t="s">
        <v>135</v>
      </c>
      <c r="AA4" s="15">
        <f>COUNTIF($G$2:$G$50,"c")</f>
        <v>0</v>
      </c>
    </row>
    <row r="5" spans="1:27" ht="13.5">
      <c r="A5" s="6">
        <v>4</v>
      </c>
      <c r="B5" s="6">
        <f>'名簿'!B4</f>
        <v>0</v>
      </c>
      <c r="C5" s="12" t="e">
        <f>SUMIF('１学期社会'!$C$1:$AU$1,"*思考到達率",'１学期社会'!C6:AU6)</f>
        <v>#DIV/0!</v>
      </c>
      <c r="D5" s="12" t="e">
        <f>SUMIF('2学期社会'!$C$1:$AS$1,"*思考到達率",'2学期社会'!C6:AS6)</f>
        <v>#DIV/0!</v>
      </c>
      <c r="E5" s="12" t="e">
        <f>SUMIF('3学期社会'!$C$1:$AS$1,"*思考到達率",'3学期社会'!C6:AS6)</f>
        <v>#DIV/0!</v>
      </c>
      <c r="F5" s="8" t="e">
        <f t="shared" si="0"/>
        <v>#DIV/0!</v>
      </c>
      <c r="G5" s="23" t="e">
        <f t="shared" si="1"/>
        <v>#DIV/0!</v>
      </c>
      <c r="H5" s="12" t="e">
        <f>SUMIF('１学期社会'!$C$1:$AU$1,"*表現処理到達率",'１学期社会'!C6:AU6)</f>
        <v>#DIV/0!</v>
      </c>
      <c r="I5" s="12" t="e">
        <f>SUMIF('2学期社会'!$C$1:$AS$1,"*表現処理到達率",'2学期社会'!C6:AS6)</f>
        <v>#DIV/0!</v>
      </c>
      <c r="J5" s="12" t="e">
        <f>SUMIF('3学期社会'!$C$1:$AS$1,"*表現処理到達率",'3学期社会'!C6:AS6)</f>
        <v>#DIV/0!</v>
      </c>
      <c r="K5" s="8" t="e">
        <f t="shared" si="2"/>
        <v>#DIV/0!</v>
      </c>
      <c r="L5" s="23" t="e">
        <f t="shared" si="3"/>
        <v>#DIV/0!</v>
      </c>
      <c r="M5" s="12" t="e">
        <f>SUMIF('１学期社会'!$C$1:$AU$1,"*知識理解到達率",'１学期社会'!C6:AU6)</f>
        <v>#DIV/0!</v>
      </c>
      <c r="N5" s="12" t="e">
        <f>SUMIF('2学期社会'!$C$1:$AS$1,"*知識理解到達率",'2学期社会'!C6:AS6)</f>
        <v>#DIV/0!</v>
      </c>
      <c r="O5" s="12" t="e">
        <f>SUMIF('3学期社会'!$C$1:$AS$1,"*知識理解到達率",'3学期社会'!C6:AS6)</f>
        <v>#DIV/0!</v>
      </c>
      <c r="P5" s="8" t="e">
        <f t="shared" si="4"/>
        <v>#DIV/0!</v>
      </c>
      <c r="Q5" s="23" t="e">
        <f t="shared" si="5"/>
        <v>#DIV/0!</v>
      </c>
      <c r="R5" s="12" t="e">
        <f>SUMIF('１学期社会'!$C$1:$AU$1,"*合計到達率",'１学期社会'!C6:AU6)</f>
        <v>#DIV/0!</v>
      </c>
      <c r="S5" s="12" t="e">
        <f>SUMIF('2学期社会'!$C$1:$AS$1,"*合計到達率",'2学期社会'!C6:AS6)</f>
        <v>#DIV/0!</v>
      </c>
      <c r="T5" s="12" t="e">
        <f>SUMIF('3学期社会'!$C$1:$AS$1,"*合計到達率",'3学期社会'!C6:AS6)</f>
        <v>#DIV/0!</v>
      </c>
      <c r="U5" s="8" t="e">
        <f t="shared" si="6"/>
        <v>#DIV/0!</v>
      </c>
      <c r="V5" s="33" t="e">
        <f t="shared" si="8"/>
        <v>#DIV/0!</v>
      </c>
      <c r="W5" s="25" t="e">
        <f t="shared" si="7"/>
        <v>#DIV/0!</v>
      </c>
      <c r="X5" s="13">
        <v>0.6</v>
      </c>
      <c r="Y5" s="14" t="s">
        <v>136</v>
      </c>
      <c r="Z5" s="7"/>
      <c r="AA5" s="15" t="s">
        <v>16</v>
      </c>
    </row>
    <row r="6" spans="1:27" ht="13.5">
      <c r="A6" s="6">
        <v>5</v>
      </c>
      <c r="B6" s="6">
        <f>'名簿'!B5</f>
        <v>0</v>
      </c>
      <c r="C6" s="12" t="e">
        <f>SUMIF('１学期社会'!$C$1:$AU$1,"*思考到達率",'１学期社会'!C7:AU7)</f>
        <v>#DIV/0!</v>
      </c>
      <c r="D6" s="12" t="e">
        <f>SUMIF('2学期社会'!$C$1:$AS$1,"*思考到達率",'2学期社会'!C7:AS7)</f>
        <v>#DIV/0!</v>
      </c>
      <c r="E6" s="12" t="e">
        <f>SUMIF('3学期社会'!$C$1:$AS$1,"*思考到達率",'3学期社会'!C7:AS7)</f>
        <v>#DIV/0!</v>
      </c>
      <c r="F6" s="8" t="e">
        <f t="shared" si="0"/>
        <v>#DIV/0!</v>
      </c>
      <c r="G6" s="23" t="e">
        <f t="shared" si="1"/>
        <v>#DIV/0!</v>
      </c>
      <c r="H6" s="12" t="e">
        <f>SUMIF('１学期社会'!$C$1:$AU$1,"*表現処理到達率",'１学期社会'!C7:AU7)</f>
        <v>#DIV/0!</v>
      </c>
      <c r="I6" s="12" t="e">
        <f>SUMIF('2学期社会'!$C$1:$AS$1,"*表現処理到達率",'2学期社会'!C7:AS7)</f>
        <v>#DIV/0!</v>
      </c>
      <c r="J6" s="12" t="e">
        <f>SUMIF('3学期社会'!$C$1:$AS$1,"*表現処理到達率",'3学期社会'!C7:AS7)</f>
        <v>#DIV/0!</v>
      </c>
      <c r="K6" s="8" t="e">
        <f t="shared" si="2"/>
        <v>#DIV/0!</v>
      </c>
      <c r="L6" s="23" t="e">
        <f t="shared" si="3"/>
        <v>#DIV/0!</v>
      </c>
      <c r="M6" s="12" t="e">
        <f>SUMIF('１学期社会'!$C$1:$AU$1,"*知識理解到達率",'１学期社会'!C7:AU7)</f>
        <v>#DIV/0!</v>
      </c>
      <c r="N6" s="12" t="e">
        <f>SUMIF('2学期社会'!$C$1:$AS$1,"*知識理解到達率",'2学期社会'!C7:AS7)</f>
        <v>#DIV/0!</v>
      </c>
      <c r="O6" s="12" t="e">
        <f>SUMIF('3学期社会'!$C$1:$AS$1,"*知識理解到達率",'3学期社会'!C7:AS7)</f>
        <v>#DIV/0!</v>
      </c>
      <c r="P6" s="8" t="e">
        <f t="shared" si="4"/>
        <v>#DIV/0!</v>
      </c>
      <c r="Q6" s="23" t="e">
        <f t="shared" si="5"/>
        <v>#DIV/0!</v>
      </c>
      <c r="R6" s="12" t="e">
        <f>SUMIF('１学期社会'!$C$1:$AU$1,"*合計到達率",'１学期社会'!C7:AU7)</f>
        <v>#DIV/0!</v>
      </c>
      <c r="S6" s="12" t="e">
        <f>SUMIF('2学期社会'!$C$1:$AS$1,"*合計到達率",'2学期社会'!C7:AS7)</f>
        <v>#DIV/0!</v>
      </c>
      <c r="T6" s="12" t="e">
        <f>SUMIF('3学期社会'!$C$1:$AS$1,"*合計到達率",'3学期社会'!C7:AS7)</f>
        <v>#DIV/0!</v>
      </c>
      <c r="U6" s="8" t="e">
        <f t="shared" si="6"/>
        <v>#DIV/0!</v>
      </c>
      <c r="V6" s="33" t="e">
        <f t="shared" si="8"/>
        <v>#DIV/0!</v>
      </c>
      <c r="W6" s="25" t="e">
        <f t="shared" si="7"/>
        <v>#DIV/0!</v>
      </c>
      <c r="X6" s="13">
        <v>0.9</v>
      </c>
      <c r="Y6" s="14" t="s">
        <v>137</v>
      </c>
      <c r="Z6" s="7" t="s">
        <v>137</v>
      </c>
      <c r="AA6" s="15">
        <f>COUNTIF($L$2:$L$50,"a")</f>
        <v>0</v>
      </c>
    </row>
    <row r="7" spans="1:27" ht="13.5">
      <c r="A7" s="6">
        <v>6</v>
      </c>
      <c r="B7" s="6">
        <f>'名簿'!B6</f>
        <v>0</v>
      </c>
      <c r="C7" s="12" t="e">
        <f>SUMIF('１学期社会'!$C$1:$AU$1,"*思考到達率",'１学期社会'!C8:AU8)</f>
        <v>#DIV/0!</v>
      </c>
      <c r="D7" s="12" t="e">
        <f>SUMIF('2学期社会'!$C$1:$AS$1,"*思考到達率",'2学期社会'!C8:AS8)</f>
        <v>#DIV/0!</v>
      </c>
      <c r="E7" s="12" t="e">
        <f>SUMIF('3学期社会'!$C$1:$AS$1,"*思考到達率",'3学期社会'!C8:AS8)</f>
        <v>#DIV/0!</v>
      </c>
      <c r="F7" s="8" t="e">
        <f t="shared" si="0"/>
        <v>#DIV/0!</v>
      </c>
      <c r="G7" s="23" t="e">
        <f t="shared" si="1"/>
        <v>#DIV/0!</v>
      </c>
      <c r="H7" s="12" t="e">
        <f>SUMIF('１学期社会'!$C$1:$AU$1,"*表現処理到達率",'１学期社会'!C8:AU8)</f>
        <v>#DIV/0!</v>
      </c>
      <c r="I7" s="12" t="e">
        <f>SUMIF('2学期社会'!$C$1:$AS$1,"*表現処理到達率",'2学期社会'!C8:AS8)</f>
        <v>#DIV/0!</v>
      </c>
      <c r="J7" s="12" t="e">
        <f>SUMIF('3学期社会'!$C$1:$AS$1,"*表現処理到達率",'3学期社会'!C8:AS8)</f>
        <v>#DIV/0!</v>
      </c>
      <c r="K7" s="8" t="e">
        <f t="shared" si="2"/>
        <v>#DIV/0!</v>
      </c>
      <c r="L7" s="23" t="e">
        <f t="shared" si="3"/>
        <v>#DIV/0!</v>
      </c>
      <c r="M7" s="12" t="e">
        <f>SUMIF('１学期社会'!$C$1:$AU$1,"*知識理解到達率",'１学期社会'!C8:AU8)</f>
        <v>#DIV/0!</v>
      </c>
      <c r="N7" s="12" t="e">
        <f>SUMIF('2学期社会'!$C$1:$AS$1,"*知識理解到達率",'2学期社会'!C8:AS8)</f>
        <v>#DIV/0!</v>
      </c>
      <c r="O7" s="12" t="e">
        <f>SUMIF('3学期社会'!$C$1:$AS$1,"*知識理解到達率",'3学期社会'!C8:AS8)</f>
        <v>#DIV/0!</v>
      </c>
      <c r="P7" s="8" t="e">
        <f t="shared" si="4"/>
        <v>#DIV/0!</v>
      </c>
      <c r="Q7" s="23" t="e">
        <f t="shared" si="5"/>
        <v>#DIV/0!</v>
      </c>
      <c r="R7" s="12" t="e">
        <f>SUMIF('１学期社会'!$C$1:$AU$1,"*合計到達率",'１学期社会'!C8:AU8)</f>
        <v>#DIV/0!</v>
      </c>
      <c r="S7" s="12" t="e">
        <f>SUMIF('2学期社会'!$C$1:$AS$1,"*合計到達率",'2学期社会'!C8:AS8)</f>
        <v>#DIV/0!</v>
      </c>
      <c r="T7" s="12" t="e">
        <f>SUMIF('3学期社会'!$C$1:$AS$1,"*合計到達率",'3学期社会'!C8:AS8)</f>
        <v>#DIV/0!</v>
      </c>
      <c r="U7" s="8" t="e">
        <f t="shared" si="6"/>
        <v>#DIV/0!</v>
      </c>
      <c r="V7" s="33" t="e">
        <f t="shared" si="8"/>
        <v>#DIV/0!</v>
      </c>
      <c r="W7" s="25" t="e">
        <f t="shared" si="7"/>
        <v>#DIV/0!</v>
      </c>
      <c r="Z7" s="7" t="s">
        <v>136</v>
      </c>
      <c r="AA7" s="15">
        <f>COUNTIF($L$2:$L$50,"b")</f>
        <v>0</v>
      </c>
    </row>
    <row r="8" spans="1:27" ht="13.5">
      <c r="A8" s="6">
        <v>7</v>
      </c>
      <c r="B8" s="6">
        <f>'名簿'!B7</f>
        <v>0</v>
      </c>
      <c r="C8" s="12" t="e">
        <f>SUMIF('１学期社会'!$C$1:$AU$1,"*思考到達率",'１学期社会'!C9:AU9)</f>
        <v>#DIV/0!</v>
      </c>
      <c r="D8" s="12" t="e">
        <f>SUMIF('2学期社会'!$C$1:$AS$1,"*思考到達率",'2学期社会'!C9:AS9)</f>
        <v>#DIV/0!</v>
      </c>
      <c r="E8" s="12" t="e">
        <f>SUMIF('3学期社会'!$C$1:$AS$1,"*思考到達率",'3学期社会'!C9:AS9)</f>
        <v>#DIV/0!</v>
      </c>
      <c r="F8" s="8" t="e">
        <f t="shared" si="0"/>
        <v>#DIV/0!</v>
      </c>
      <c r="G8" s="23" t="e">
        <f t="shared" si="1"/>
        <v>#DIV/0!</v>
      </c>
      <c r="H8" s="12" t="e">
        <f>SUMIF('１学期社会'!$C$1:$AU$1,"*表現処理到達率",'１学期社会'!C9:AU9)</f>
        <v>#DIV/0!</v>
      </c>
      <c r="I8" s="12" t="e">
        <f>SUMIF('2学期社会'!$C$1:$AS$1,"*表現処理到達率",'2学期社会'!C9:AS9)</f>
        <v>#DIV/0!</v>
      </c>
      <c r="J8" s="12" t="e">
        <f>SUMIF('3学期社会'!$C$1:$AS$1,"*表現処理到達率",'3学期社会'!C9:AS9)</f>
        <v>#DIV/0!</v>
      </c>
      <c r="K8" s="8" t="e">
        <f t="shared" si="2"/>
        <v>#DIV/0!</v>
      </c>
      <c r="L8" s="23" t="e">
        <f t="shared" si="3"/>
        <v>#DIV/0!</v>
      </c>
      <c r="M8" s="12" t="e">
        <f>SUMIF('１学期社会'!$C$1:$AU$1,"*知識理解到達率",'１学期社会'!C9:AU9)</f>
        <v>#DIV/0!</v>
      </c>
      <c r="N8" s="12" t="e">
        <f>SUMIF('2学期社会'!$C$1:$AS$1,"*知識理解到達率",'2学期社会'!C9:AS9)</f>
        <v>#DIV/0!</v>
      </c>
      <c r="O8" s="12" t="e">
        <f>SUMIF('3学期社会'!$C$1:$AS$1,"*知識理解到達率",'3学期社会'!C9:AS9)</f>
        <v>#DIV/0!</v>
      </c>
      <c r="P8" s="8" t="e">
        <f t="shared" si="4"/>
        <v>#DIV/0!</v>
      </c>
      <c r="Q8" s="23" t="e">
        <f t="shared" si="5"/>
        <v>#DIV/0!</v>
      </c>
      <c r="R8" s="12" t="e">
        <f>SUMIF('１学期社会'!$C$1:$AU$1,"*合計到達率",'１学期社会'!C9:AU9)</f>
        <v>#DIV/0!</v>
      </c>
      <c r="S8" s="12" t="e">
        <f>SUMIF('2学期社会'!$C$1:$AS$1,"*合計到達率",'2学期社会'!C9:AS9)</f>
        <v>#DIV/0!</v>
      </c>
      <c r="T8" s="12" t="e">
        <f>SUMIF('3学期社会'!$C$1:$AS$1,"*合計到達率",'3学期社会'!C9:AS9)</f>
        <v>#DIV/0!</v>
      </c>
      <c r="U8" s="8" t="e">
        <f t="shared" si="6"/>
        <v>#DIV/0!</v>
      </c>
      <c r="V8" s="33" t="e">
        <f t="shared" si="8"/>
        <v>#DIV/0!</v>
      </c>
      <c r="W8" s="25" t="e">
        <f t="shared" si="7"/>
        <v>#DIV/0!</v>
      </c>
      <c r="X8" s="13">
        <v>0</v>
      </c>
      <c r="Y8" s="14" t="s">
        <v>50</v>
      </c>
      <c r="Z8" s="7" t="s">
        <v>135</v>
      </c>
      <c r="AA8" s="15">
        <f>COUNTIF($L$2:$L$50,"c")</f>
        <v>0</v>
      </c>
    </row>
    <row r="9" spans="1:27" ht="13.5">
      <c r="A9" s="6">
        <v>8</v>
      </c>
      <c r="B9" s="6">
        <f>'名簿'!B8</f>
        <v>0</v>
      </c>
      <c r="C9" s="12" t="e">
        <f>SUMIF('１学期社会'!$C$1:$AU$1,"*思考到達率",'１学期社会'!C10:AU10)</f>
        <v>#DIV/0!</v>
      </c>
      <c r="D9" s="12" t="e">
        <f>SUMIF('2学期社会'!$C$1:$AS$1,"*思考到達率",'2学期社会'!C10:AS10)</f>
        <v>#DIV/0!</v>
      </c>
      <c r="E9" s="12" t="e">
        <f>SUMIF('3学期社会'!$C$1:$AS$1,"*思考到達率",'3学期社会'!C10:AS10)</f>
        <v>#DIV/0!</v>
      </c>
      <c r="F9" s="8" t="e">
        <f t="shared" si="0"/>
        <v>#DIV/0!</v>
      </c>
      <c r="G9" s="23" t="e">
        <f t="shared" si="1"/>
        <v>#DIV/0!</v>
      </c>
      <c r="H9" s="12" t="e">
        <f>SUMIF('１学期社会'!$C$1:$AU$1,"*表現処理到達率",'１学期社会'!C10:AU10)</f>
        <v>#DIV/0!</v>
      </c>
      <c r="I9" s="12" t="e">
        <f>SUMIF('2学期社会'!$C$1:$AS$1,"*表現処理到達率",'2学期社会'!C10:AS10)</f>
        <v>#DIV/0!</v>
      </c>
      <c r="J9" s="12" t="e">
        <f>SUMIF('3学期社会'!$C$1:$AS$1,"*表現処理到達率",'3学期社会'!C10:AS10)</f>
        <v>#DIV/0!</v>
      </c>
      <c r="K9" s="8" t="e">
        <f t="shared" si="2"/>
        <v>#DIV/0!</v>
      </c>
      <c r="L9" s="23" t="e">
        <f t="shared" si="3"/>
        <v>#DIV/0!</v>
      </c>
      <c r="M9" s="12" t="e">
        <f>SUMIF('１学期社会'!$C$1:$AU$1,"*知識理解到達率",'１学期社会'!C10:AU10)</f>
        <v>#DIV/0!</v>
      </c>
      <c r="N9" s="12" t="e">
        <f>SUMIF('2学期社会'!$C$1:$AS$1,"*知識理解到達率",'2学期社会'!C10:AS10)</f>
        <v>#DIV/0!</v>
      </c>
      <c r="O9" s="12" t="e">
        <f>SUMIF('3学期社会'!$C$1:$AS$1,"*知識理解到達率",'3学期社会'!C10:AS10)</f>
        <v>#DIV/0!</v>
      </c>
      <c r="P9" s="8" t="e">
        <f t="shared" si="4"/>
        <v>#DIV/0!</v>
      </c>
      <c r="Q9" s="23" t="e">
        <f t="shared" si="5"/>
        <v>#DIV/0!</v>
      </c>
      <c r="R9" s="12" t="e">
        <f>SUMIF('１学期社会'!$C$1:$AU$1,"*合計到達率",'１学期社会'!C10:AU10)</f>
        <v>#DIV/0!</v>
      </c>
      <c r="S9" s="12" t="e">
        <f>SUMIF('2学期社会'!$C$1:$AS$1,"*合計到達率",'2学期社会'!C10:AS10)</f>
        <v>#DIV/0!</v>
      </c>
      <c r="T9" s="12" t="e">
        <f>SUMIF('3学期社会'!$C$1:$AS$1,"*合計到達率",'3学期社会'!C10:AS10)</f>
        <v>#DIV/0!</v>
      </c>
      <c r="U9" s="8" t="e">
        <f t="shared" si="6"/>
        <v>#DIV/0!</v>
      </c>
      <c r="V9" s="33" t="e">
        <f t="shared" si="8"/>
        <v>#DIV/0!</v>
      </c>
      <c r="W9" s="25" t="e">
        <f t="shared" si="7"/>
        <v>#DIV/0!</v>
      </c>
      <c r="X9" s="13">
        <v>0.01</v>
      </c>
      <c r="Y9" s="14">
        <v>1</v>
      </c>
      <c r="Z9" s="17"/>
      <c r="AA9" s="15" t="s">
        <v>14</v>
      </c>
    </row>
    <row r="10" spans="1:27" ht="13.5">
      <c r="A10" s="6">
        <v>9</v>
      </c>
      <c r="B10" s="6">
        <f>'名簿'!B9</f>
        <v>0</v>
      </c>
      <c r="C10" s="12" t="e">
        <f>SUMIF('１学期社会'!$C$1:$AU$1,"*思考到達率",'１学期社会'!C11:AU11)</f>
        <v>#DIV/0!</v>
      </c>
      <c r="D10" s="12" t="e">
        <f>SUMIF('2学期社会'!$C$1:$AS$1,"*思考到達率",'2学期社会'!C11:AS11)</f>
        <v>#DIV/0!</v>
      </c>
      <c r="E10" s="12" t="e">
        <f>SUMIF('3学期社会'!$C$1:$AS$1,"*思考到達率",'3学期社会'!C11:AS11)</f>
        <v>#DIV/0!</v>
      </c>
      <c r="F10" s="8" t="e">
        <f t="shared" si="0"/>
        <v>#DIV/0!</v>
      </c>
      <c r="G10" s="23" t="e">
        <f t="shared" si="1"/>
        <v>#DIV/0!</v>
      </c>
      <c r="H10" s="12" t="e">
        <f>SUMIF('１学期社会'!$C$1:$AU$1,"*表現処理到達率",'１学期社会'!C11:AU11)</f>
        <v>#DIV/0!</v>
      </c>
      <c r="I10" s="12" t="e">
        <f>SUMIF('2学期社会'!$C$1:$AS$1,"*表現処理到達率",'2学期社会'!C11:AS11)</f>
        <v>#DIV/0!</v>
      </c>
      <c r="J10" s="12" t="e">
        <f>SUMIF('3学期社会'!$C$1:$AS$1,"*表現処理到達率",'3学期社会'!C11:AS11)</f>
        <v>#DIV/0!</v>
      </c>
      <c r="K10" s="8" t="e">
        <f t="shared" si="2"/>
        <v>#DIV/0!</v>
      </c>
      <c r="L10" s="23" t="e">
        <f t="shared" si="3"/>
        <v>#DIV/0!</v>
      </c>
      <c r="M10" s="12" t="e">
        <f>SUMIF('１学期社会'!$C$1:$AU$1,"*知識理解到達率",'１学期社会'!C11:AU11)</f>
        <v>#DIV/0!</v>
      </c>
      <c r="N10" s="12" t="e">
        <f>SUMIF('2学期社会'!$C$1:$AS$1,"*知識理解到達率",'2学期社会'!C11:AS11)</f>
        <v>#DIV/0!</v>
      </c>
      <c r="O10" s="12" t="e">
        <f>SUMIF('3学期社会'!$C$1:$AS$1,"*知識理解到達率",'3学期社会'!C11:AS11)</f>
        <v>#DIV/0!</v>
      </c>
      <c r="P10" s="8" t="e">
        <f t="shared" si="4"/>
        <v>#DIV/0!</v>
      </c>
      <c r="Q10" s="23" t="e">
        <f t="shared" si="5"/>
        <v>#DIV/0!</v>
      </c>
      <c r="R10" s="12" t="e">
        <f>SUMIF('１学期社会'!$C$1:$AU$1,"*合計到達率",'１学期社会'!C11:AU11)</f>
        <v>#DIV/0!</v>
      </c>
      <c r="S10" s="12" t="e">
        <f>SUMIF('2学期社会'!$C$1:$AS$1,"*合計到達率",'2学期社会'!C11:AS11)</f>
        <v>#DIV/0!</v>
      </c>
      <c r="T10" s="12" t="e">
        <f>SUMIF('3学期社会'!$C$1:$AS$1,"*合計到達率",'3学期社会'!C11:AS11)</f>
        <v>#DIV/0!</v>
      </c>
      <c r="U10" s="8" t="e">
        <f t="shared" si="6"/>
        <v>#DIV/0!</v>
      </c>
      <c r="V10" s="33" t="e">
        <f t="shared" si="8"/>
        <v>#DIV/0!</v>
      </c>
      <c r="W10" s="25" t="e">
        <f t="shared" si="7"/>
        <v>#DIV/0!</v>
      </c>
      <c r="X10" s="13">
        <v>0.6</v>
      </c>
      <c r="Y10" s="14">
        <v>2</v>
      </c>
      <c r="Z10" s="17" t="s">
        <v>137</v>
      </c>
      <c r="AA10" s="15">
        <f>COUNTIF($Q$2:$Q$50,"a")</f>
        <v>0</v>
      </c>
    </row>
    <row r="11" spans="1:27" ht="13.5">
      <c r="A11" s="6">
        <v>10</v>
      </c>
      <c r="B11" s="6">
        <f>'名簿'!B10</f>
        <v>0</v>
      </c>
      <c r="C11" s="12" t="e">
        <f>SUMIF('１学期社会'!$C$1:$AU$1,"*思考到達率",'１学期社会'!C12:AU12)</f>
        <v>#DIV/0!</v>
      </c>
      <c r="D11" s="12" t="e">
        <f>SUMIF('2学期社会'!$C$1:$AS$1,"*思考到達率",'2学期社会'!C12:AS12)</f>
        <v>#DIV/0!</v>
      </c>
      <c r="E11" s="12" t="e">
        <f>SUMIF('3学期社会'!$C$1:$AS$1,"*思考到達率",'3学期社会'!C12:AS12)</f>
        <v>#DIV/0!</v>
      </c>
      <c r="F11" s="8" t="e">
        <f t="shared" si="0"/>
        <v>#DIV/0!</v>
      </c>
      <c r="G11" s="23" t="e">
        <f t="shared" si="1"/>
        <v>#DIV/0!</v>
      </c>
      <c r="H11" s="12" t="e">
        <f>SUMIF('１学期社会'!$C$1:$AU$1,"*表現処理到達率",'１学期社会'!C12:AU12)</f>
        <v>#DIV/0!</v>
      </c>
      <c r="I11" s="12" t="e">
        <f>SUMIF('2学期社会'!$C$1:$AS$1,"*表現処理到達率",'2学期社会'!C12:AS12)</f>
        <v>#DIV/0!</v>
      </c>
      <c r="J11" s="12" t="e">
        <f>SUMIF('3学期社会'!$C$1:$AS$1,"*表現処理到達率",'3学期社会'!C12:AS12)</f>
        <v>#DIV/0!</v>
      </c>
      <c r="K11" s="8" t="e">
        <f t="shared" si="2"/>
        <v>#DIV/0!</v>
      </c>
      <c r="L11" s="23" t="e">
        <f t="shared" si="3"/>
        <v>#DIV/0!</v>
      </c>
      <c r="M11" s="12" t="e">
        <f>SUMIF('１学期社会'!$C$1:$AU$1,"*知識理解到達率",'１学期社会'!C12:AU12)</f>
        <v>#DIV/0!</v>
      </c>
      <c r="N11" s="12" t="e">
        <f>SUMIF('2学期社会'!$C$1:$AS$1,"*知識理解到達率",'2学期社会'!C12:AS12)</f>
        <v>#DIV/0!</v>
      </c>
      <c r="O11" s="12" t="e">
        <f>SUMIF('3学期社会'!$C$1:$AS$1,"*知識理解到達率",'3学期社会'!C12:AS12)</f>
        <v>#DIV/0!</v>
      </c>
      <c r="P11" s="8" t="e">
        <f t="shared" si="4"/>
        <v>#DIV/0!</v>
      </c>
      <c r="Q11" s="23" t="e">
        <f t="shared" si="5"/>
        <v>#DIV/0!</v>
      </c>
      <c r="R11" s="12" t="e">
        <f>SUMIF('１学期社会'!$C$1:$AU$1,"*合計到達率",'１学期社会'!C12:AU12)</f>
        <v>#DIV/0!</v>
      </c>
      <c r="S11" s="12" t="e">
        <f>SUMIF('2学期社会'!$C$1:$AS$1,"*合計到達率",'2学期社会'!C12:AS12)</f>
        <v>#DIV/0!</v>
      </c>
      <c r="T11" s="12" t="e">
        <f>SUMIF('3学期社会'!$C$1:$AS$1,"*合計到達率",'3学期社会'!C12:AS12)</f>
        <v>#DIV/0!</v>
      </c>
      <c r="U11" s="8" t="e">
        <f t="shared" si="6"/>
        <v>#DIV/0!</v>
      </c>
      <c r="V11" s="33" t="e">
        <f t="shared" si="8"/>
        <v>#DIV/0!</v>
      </c>
      <c r="W11" s="25" t="e">
        <f t="shared" si="7"/>
        <v>#DIV/0!</v>
      </c>
      <c r="X11" s="13">
        <v>0.9</v>
      </c>
      <c r="Y11" s="14">
        <v>3</v>
      </c>
      <c r="Z11" s="17" t="s">
        <v>136</v>
      </c>
      <c r="AA11" s="15">
        <f>COUNTIF($Q$2:$Q$50,"b")</f>
        <v>0</v>
      </c>
    </row>
    <row r="12" spans="1:27" ht="13.5">
      <c r="A12" s="6">
        <v>11</v>
      </c>
      <c r="B12" s="6">
        <f>'名簿'!B11</f>
        <v>0</v>
      </c>
      <c r="C12" s="12" t="e">
        <f>SUMIF('１学期社会'!$C$1:$AU$1,"*思考到達率",'１学期社会'!C13:AU13)</f>
        <v>#DIV/0!</v>
      </c>
      <c r="D12" s="12" t="e">
        <f>SUMIF('2学期社会'!$C$1:$AS$1,"*思考到達率",'2学期社会'!C13:AS13)</f>
        <v>#DIV/0!</v>
      </c>
      <c r="E12" s="12" t="e">
        <f>SUMIF('3学期社会'!$C$1:$AS$1,"*思考到達率",'3学期社会'!C13:AS13)</f>
        <v>#DIV/0!</v>
      </c>
      <c r="F12" s="8" t="e">
        <f t="shared" si="0"/>
        <v>#DIV/0!</v>
      </c>
      <c r="G12" s="23" t="e">
        <f t="shared" si="1"/>
        <v>#DIV/0!</v>
      </c>
      <c r="H12" s="12" t="e">
        <f>SUMIF('１学期社会'!$C$1:$AU$1,"*表現処理到達率",'１学期社会'!C13:AU13)</f>
        <v>#DIV/0!</v>
      </c>
      <c r="I12" s="12" t="e">
        <f>SUMIF('2学期社会'!$C$1:$AS$1,"*表現処理到達率",'2学期社会'!C13:AS13)</f>
        <v>#DIV/0!</v>
      </c>
      <c r="J12" s="12" t="e">
        <f>SUMIF('3学期社会'!$C$1:$AS$1,"*表現処理到達率",'3学期社会'!C13:AS13)</f>
        <v>#DIV/0!</v>
      </c>
      <c r="K12" s="8" t="e">
        <f t="shared" si="2"/>
        <v>#DIV/0!</v>
      </c>
      <c r="L12" s="23" t="e">
        <f t="shared" si="3"/>
        <v>#DIV/0!</v>
      </c>
      <c r="M12" s="12" t="e">
        <f>SUMIF('１学期社会'!$C$1:$AU$1,"*知識理解到達率",'１学期社会'!C13:AU13)</f>
        <v>#DIV/0!</v>
      </c>
      <c r="N12" s="12" t="e">
        <f>SUMIF('2学期社会'!$C$1:$AS$1,"*知識理解到達率",'2学期社会'!C13:AS13)</f>
        <v>#DIV/0!</v>
      </c>
      <c r="O12" s="12" t="e">
        <f>SUMIF('3学期社会'!$C$1:$AS$1,"*知識理解到達率",'3学期社会'!C13:AS13)</f>
        <v>#DIV/0!</v>
      </c>
      <c r="P12" s="8" t="e">
        <f t="shared" si="4"/>
        <v>#DIV/0!</v>
      </c>
      <c r="Q12" s="23" t="e">
        <f t="shared" si="5"/>
        <v>#DIV/0!</v>
      </c>
      <c r="R12" s="12" t="e">
        <f>SUMIF('１学期社会'!$C$1:$AU$1,"*合計到達率",'１学期社会'!C13:AU13)</f>
        <v>#DIV/0!</v>
      </c>
      <c r="S12" s="12" t="e">
        <f>SUMIF('2学期社会'!$C$1:$AS$1,"*合計到達率",'2学期社会'!C13:AS13)</f>
        <v>#DIV/0!</v>
      </c>
      <c r="T12" s="12" t="e">
        <f>SUMIF('3学期社会'!$C$1:$AS$1,"*合計到達率",'3学期社会'!C13:AS13)</f>
        <v>#DIV/0!</v>
      </c>
      <c r="U12" s="8" t="e">
        <f t="shared" si="6"/>
        <v>#DIV/0!</v>
      </c>
      <c r="V12" s="33" t="e">
        <f t="shared" si="8"/>
        <v>#DIV/0!</v>
      </c>
      <c r="W12" s="25" t="e">
        <f t="shared" si="7"/>
        <v>#DIV/0!</v>
      </c>
      <c r="Z12" s="17" t="s">
        <v>135</v>
      </c>
      <c r="AA12" s="15">
        <f>COUNTIF($Q$2:$Q$50,"c")</f>
        <v>0</v>
      </c>
    </row>
    <row r="13" spans="1:27" ht="13.5">
      <c r="A13" s="6">
        <v>12</v>
      </c>
      <c r="B13" s="6">
        <f>'名簿'!B12</f>
        <v>0</v>
      </c>
      <c r="C13" s="12" t="e">
        <f>SUMIF('１学期社会'!$C$1:$AU$1,"*思考到達率",'１学期社会'!C14:AU14)</f>
        <v>#DIV/0!</v>
      </c>
      <c r="D13" s="12" t="e">
        <f>SUMIF('2学期社会'!$C$1:$AS$1,"*思考到達率",'2学期社会'!C14:AS14)</f>
        <v>#DIV/0!</v>
      </c>
      <c r="E13" s="12" t="e">
        <f>SUMIF('3学期社会'!$C$1:$AS$1,"*思考到達率",'3学期社会'!C14:AS14)</f>
        <v>#DIV/0!</v>
      </c>
      <c r="F13" s="8" t="e">
        <f t="shared" si="0"/>
        <v>#DIV/0!</v>
      </c>
      <c r="G13" s="23" t="e">
        <f t="shared" si="1"/>
        <v>#DIV/0!</v>
      </c>
      <c r="H13" s="12" t="e">
        <f>SUMIF('１学期社会'!$C$1:$AU$1,"*表現処理到達率",'１学期社会'!C14:AU14)</f>
        <v>#DIV/0!</v>
      </c>
      <c r="I13" s="12" t="e">
        <f>SUMIF('2学期社会'!$C$1:$AS$1,"*表現処理到達率",'2学期社会'!C14:AS14)</f>
        <v>#DIV/0!</v>
      </c>
      <c r="J13" s="12" t="e">
        <f>SUMIF('3学期社会'!$C$1:$AS$1,"*表現処理到達率",'3学期社会'!C14:AS14)</f>
        <v>#DIV/0!</v>
      </c>
      <c r="K13" s="8" t="e">
        <f t="shared" si="2"/>
        <v>#DIV/0!</v>
      </c>
      <c r="L13" s="23" t="e">
        <f t="shared" si="3"/>
        <v>#DIV/0!</v>
      </c>
      <c r="M13" s="12" t="e">
        <f>SUMIF('１学期社会'!$C$1:$AU$1,"*知識理解到達率",'１学期社会'!C14:AU14)</f>
        <v>#DIV/0!</v>
      </c>
      <c r="N13" s="12" t="e">
        <f>SUMIF('2学期社会'!$C$1:$AS$1,"*知識理解到達率",'2学期社会'!C14:AS14)</f>
        <v>#DIV/0!</v>
      </c>
      <c r="O13" s="12" t="e">
        <f>SUMIF('3学期社会'!$C$1:$AS$1,"*知識理解到達率",'3学期社会'!C14:AS14)</f>
        <v>#DIV/0!</v>
      </c>
      <c r="P13" s="8" t="e">
        <f t="shared" si="4"/>
        <v>#DIV/0!</v>
      </c>
      <c r="Q13" s="23" t="e">
        <f t="shared" si="5"/>
        <v>#DIV/0!</v>
      </c>
      <c r="R13" s="12" t="e">
        <f>SUMIF('１学期社会'!$C$1:$AU$1,"*合計到達率",'１学期社会'!C14:AU14)</f>
        <v>#DIV/0!</v>
      </c>
      <c r="S13" s="12" t="e">
        <f>SUMIF('2学期社会'!$C$1:$AS$1,"*合計到達率",'2学期社会'!C14:AS14)</f>
        <v>#DIV/0!</v>
      </c>
      <c r="T13" s="12" t="e">
        <f>SUMIF('3学期社会'!$C$1:$AS$1,"*合計到達率",'3学期社会'!C14:AS14)</f>
        <v>#DIV/0!</v>
      </c>
      <c r="U13" s="8" t="e">
        <f t="shared" si="6"/>
        <v>#DIV/0!</v>
      </c>
      <c r="V13" s="33" t="e">
        <f t="shared" si="8"/>
        <v>#DIV/0!</v>
      </c>
      <c r="W13" s="25" t="e">
        <f t="shared" si="7"/>
        <v>#DIV/0!</v>
      </c>
      <c r="Z13" s="17"/>
      <c r="AA13" s="15" t="s">
        <v>29</v>
      </c>
    </row>
    <row r="14" spans="1:27" ht="13.5">
      <c r="A14" s="6">
        <v>13</v>
      </c>
      <c r="B14" s="6">
        <f>'名簿'!B13</f>
        <v>0</v>
      </c>
      <c r="C14" s="12" t="e">
        <f>SUMIF('１学期社会'!$C$1:$AU$1,"*思考到達率",'１学期社会'!C15:AU15)</f>
        <v>#DIV/0!</v>
      </c>
      <c r="D14" s="12" t="e">
        <f>SUMIF('2学期社会'!$C$1:$AS$1,"*思考到達率",'2学期社会'!C15:AS15)</f>
        <v>#DIV/0!</v>
      </c>
      <c r="E14" s="12" t="e">
        <f>SUMIF('3学期社会'!$C$1:$AS$1,"*思考到達率",'3学期社会'!C15:AS15)</f>
        <v>#DIV/0!</v>
      </c>
      <c r="F14" s="8" t="e">
        <f t="shared" si="0"/>
        <v>#DIV/0!</v>
      </c>
      <c r="G14" s="23" t="e">
        <f t="shared" si="1"/>
        <v>#DIV/0!</v>
      </c>
      <c r="H14" s="12" t="e">
        <f>SUMIF('１学期社会'!$C$1:$AU$1,"*表現処理到達率",'１学期社会'!C15:AU15)</f>
        <v>#DIV/0!</v>
      </c>
      <c r="I14" s="12" t="e">
        <f>SUMIF('2学期社会'!$C$1:$AS$1,"*表現処理到達率",'2学期社会'!C15:AS15)</f>
        <v>#DIV/0!</v>
      </c>
      <c r="J14" s="12" t="e">
        <f>SUMIF('3学期社会'!$C$1:$AS$1,"*表現処理到達率",'3学期社会'!C15:AS15)</f>
        <v>#DIV/0!</v>
      </c>
      <c r="K14" s="8" t="e">
        <f t="shared" si="2"/>
        <v>#DIV/0!</v>
      </c>
      <c r="L14" s="23" t="e">
        <f t="shared" si="3"/>
        <v>#DIV/0!</v>
      </c>
      <c r="M14" s="12" t="e">
        <f>SUMIF('１学期社会'!$C$1:$AU$1,"*知識理解到達率",'１学期社会'!C15:AU15)</f>
        <v>#DIV/0!</v>
      </c>
      <c r="N14" s="12" t="e">
        <f>SUMIF('2学期社会'!$C$1:$AS$1,"*知識理解到達率",'2学期社会'!C15:AS15)</f>
        <v>#DIV/0!</v>
      </c>
      <c r="O14" s="12" t="e">
        <f>SUMIF('3学期社会'!$C$1:$AS$1,"*知識理解到達率",'3学期社会'!C15:AS15)</f>
        <v>#DIV/0!</v>
      </c>
      <c r="P14" s="8" t="e">
        <f t="shared" si="4"/>
        <v>#DIV/0!</v>
      </c>
      <c r="Q14" s="23" t="e">
        <f t="shared" si="5"/>
        <v>#DIV/0!</v>
      </c>
      <c r="R14" s="12" t="e">
        <f>SUMIF('１学期社会'!$C$1:$AU$1,"*合計到達率",'１学期社会'!C15:AU15)</f>
        <v>#DIV/0!</v>
      </c>
      <c r="S14" s="12" t="e">
        <f>SUMIF('2学期社会'!$C$1:$AS$1,"*合計到達率",'2学期社会'!C15:AS15)</f>
        <v>#DIV/0!</v>
      </c>
      <c r="T14" s="12" t="e">
        <f>SUMIF('3学期社会'!$C$1:$AS$1,"*合計到達率",'3学期社会'!C15:AS15)</f>
        <v>#DIV/0!</v>
      </c>
      <c r="U14" s="8" t="e">
        <f t="shared" si="6"/>
        <v>#DIV/0!</v>
      </c>
      <c r="V14" s="33" t="e">
        <f t="shared" si="8"/>
        <v>#DIV/0!</v>
      </c>
      <c r="W14" s="25" t="e">
        <f t="shared" si="7"/>
        <v>#DIV/0!</v>
      </c>
      <c r="Z14" s="17">
        <v>3</v>
      </c>
      <c r="AA14" s="15">
        <f>COUNTIF($V$2:$V$50,"3")</f>
        <v>0</v>
      </c>
    </row>
    <row r="15" spans="1:27" ht="13.5">
      <c r="A15" s="6">
        <v>14</v>
      </c>
      <c r="B15" s="6">
        <f>'名簿'!B14</f>
        <v>0</v>
      </c>
      <c r="C15" s="12" t="e">
        <f>SUMIF('１学期社会'!$C$1:$AU$1,"*思考到達率",'１学期社会'!C16:AU16)</f>
        <v>#DIV/0!</v>
      </c>
      <c r="D15" s="12" t="e">
        <f>SUMIF('2学期社会'!$C$1:$AS$1,"*思考到達率",'2学期社会'!C16:AS16)</f>
        <v>#DIV/0!</v>
      </c>
      <c r="E15" s="12" t="e">
        <f>SUMIF('3学期社会'!$C$1:$AS$1,"*思考到達率",'3学期社会'!C16:AS16)</f>
        <v>#DIV/0!</v>
      </c>
      <c r="F15" s="8" t="e">
        <f t="shared" si="0"/>
        <v>#DIV/0!</v>
      </c>
      <c r="G15" s="23" t="e">
        <f t="shared" si="1"/>
        <v>#DIV/0!</v>
      </c>
      <c r="H15" s="12" t="e">
        <f>SUMIF('１学期社会'!$C$1:$AU$1,"*表現処理到達率",'１学期社会'!C16:AU16)</f>
        <v>#DIV/0!</v>
      </c>
      <c r="I15" s="12" t="e">
        <f>SUMIF('2学期社会'!$C$1:$AS$1,"*表現処理到達率",'2学期社会'!C16:AS16)</f>
        <v>#DIV/0!</v>
      </c>
      <c r="J15" s="12" t="e">
        <f>SUMIF('3学期社会'!$C$1:$AS$1,"*表現処理到達率",'3学期社会'!C16:AS16)</f>
        <v>#DIV/0!</v>
      </c>
      <c r="K15" s="8" t="e">
        <f t="shared" si="2"/>
        <v>#DIV/0!</v>
      </c>
      <c r="L15" s="23" t="e">
        <f t="shared" si="3"/>
        <v>#DIV/0!</v>
      </c>
      <c r="M15" s="12" t="e">
        <f>SUMIF('１学期社会'!$C$1:$AU$1,"*知識理解到達率",'１学期社会'!C16:AU16)</f>
        <v>#DIV/0!</v>
      </c>
      <c r="N15" s="12" t="e">
        <f>SUMIF('2学期社会'!$C$1:$AS$1,"*知識理解到達率",'2学期社会'!C16:AS16)</f>
        <v>#DIV/0!</v>
      </c>
      <c r="O15" s="12" t="e">
        <f>SUMIF('3学期社会'!$C$1:$AS$1,"*知識理解到達率",'3学期社会'!C16:AS16)</f>
        <v>#DIV/0!</v>
      </c>
      <c r="P15" s="8" t="e">
        <f t="shared" si="4"/>
        <v>#DIV/0!</v>
      </c>
      <c r="Q15" s="23" t="e">
        <f t="shared" si="5"/>
        <v>#DIV/0!</v>
      </c>
      <c r="R15" s="12" t="e">
        <f>SUMIF('１学期社会'!$C$1:$AU$1,"*合計到達率",'１学期社会'!C16:AU16)</f>
        <v>#DIV/0!</v>
      </c>
      <c r="S15" s="12" t="e">
        <f>SUMIF('2学期社会'!$C$1:$AS$1,"*合計到達率",'2学期社会'!C16:AS16)</f>
        <v>#DIV/0!</v>
      </c>
      <c r="T15" s="12" t="e">
        <f>SUMIF('3学期社会'!$C$1:$AS$1,"*合計到達率",'3学期社会'!C16:AS16)</f>
        <v>#DIV/0!</v>
      </c>
      <c r="U15" s="8" t="e">
        <f t="shared" si="6"/>
        <v>#DIV/0!</v>
      </c>
      <c r="V15" s="33" t="e">
        <f t="shared" si="8"/>
        <v>#DIV/0!</v>
      </c>
      <c r="W15" s="25" t="e">
        <f t="shared" si="7"/>
        <v>#DIV/0!</v>
      </c>
      <c r="Z15" s="17">
        <v>2</v>
      </c>
      <c r="AA15" s="15">
        <f>COUNTIF($V$2:$V$50,"2")</f>
        <v>0</v>
      </c>
    </row>
    <row r="16" spans="1:27" ht="13.5">
      <c r="A16" s="6">
        <v>15</v>
      </c>
      <c r="B16" s="6">
        <f>'名簿'!B15</f>
        <v>0</v>
      </c>
      <c r="C16" s="12" t="e">
        <f>SUMIF('１学期社会'!$C$1:$AU$1,"*思考到達率",'１学期社会'!C17:AU17)</f>
        <v>#DIV/0!</v>
      </c>
      <c r="D16" s="12" t="e">
        <f>SUMIF('2学期社会'!$C$1:$AS$1,"*思考到達率",'2学期社会'!C17:AS17)</f>
        <v>#DIV/0!</v>
      </c>
      <c r="E16" s="12" t="e">
        <f>SUMIF('3学期社会'!$C$1:$AS$1,"*思考到達率",'3学期社会'!C17:AS17)</f>
        <v>#DIV/0!</v>
      </c>
      <c r="F16" s="8" t="e">
        <f t="shared" si="0"/>
        <v>#DIV/0!</v>
      </c>
      <c r="G16" s="23" t="e">
        <f t="shared" si="1"/>
        <v>#DIV/0!</v>
      </c>
      <c r="H16" s="12" t="e">
        <f>SUMIF('１学期社会'!$C$1:$AU$1,"*表現処理到達率",'１学期社会'!C17:AU17)</f>
        <v>#DIV/0!</v>
      </c>
      <c r="I16" s="12" t="e">
        <f>SUMIF('2学期社会'!$C$1:$AS$1,"*表現処理到達率",'2学期社会'!C17:AS17)</f>
        <v>#DIV/0!</v>
      </c>
      <c r="J16" s="12" t="e">
        <f>SUMIF('3学期社会'!$C$1:$AS$1,"*表現処理到達率",'3学期社会'!C17:AS17)</f>
        <v>#DIV/0!</v>
      </c>
      <c r="K16" s="8" t="e">
        <f t="shared" si="2"/>
        <v>#DIV/0!</v>
      </c>
      <c r="L16" s="23" t="e">
        <f t="shared" si="3"/>
        <v>#DIV/0!</v>
      </c>
      <c r="M16" s="12" t="e">
        <f>SUMIF('１学期社会'!$C$1:$AU$1,"*知識理解到達率",'１学期社会'!C17:AU17)</f>
        <v>#DIV/0!</v>
      </c>
      <c r="N16" s="12" t="e">
        <f>SUMIF('2学期社会'!$C$1:$AS$1,"*知識理解到達率",'2学期社会'!C17:AS17)</f>
        <v>#DIV/0!</v>
      </c>
      <c r="O16" s="12" t="e">
        <f>SUMIF('3学期社会'!$C$1:$AS$1,"*知識理解到達率",'3学期社会'!C17:AS17)</f>
        <v>#DIV/0!</v>
      </c>
      <c r="P16" s="8" t="e">
        <f t="shared" si="4"/>
        <v>#DIV/0!</v>
      </c>
      <c r="Q16" s="23" t="e">
        <f t="shared" si="5"/>
        <v>#DIV/0!</v>
      </c>
      <c r="R16" s="12" t="e">
        <f>SUMIF('１学期社会'!$C$1:$AU$1,"*合計到達率",'１学期社会'!C17:AU17)</f>
        <v>#DIV/0!</v>
      </c>
      <c r="S16" s="12" t="e">
        <f>SUMIF('2学期社会'!$C$1:$AS$1,"*合計到達率",'2学期社会'!C17:AS17)</f>
        <v>#DIV/0!</v>
      </c>
      <c r="T16" s="12" t="e">
        <f>SUMIF('3学期社会'!$C$1:$AS$1,"*合計到達率",'3学期社会'!C17:AS17)</f>
        <v>#DIV/0!</v>
      </c>
      <c r="U16" s="8" t="e">
        <f t="shared" si="6"/>
        <v>#DIV/0!</v>
      </c>
      <c r="V16" s="33" t="e">
        <f t="shared" si="8"/>
        <v>#DIV/0!</v>
      </c>
      <c r="W16" s="25" t="e">
        <f t="shared" si="7"/>
        <v>#DIV/0!</v>
      </c>
      <c r="Z16" s="17">
        <v>1</v>
      </c>
      <c r="AA16" s="15">
        <f>COUNTIF($V$2:$V$50,"1")</f>
        <v>0</v>
      </c>
    </row>
    <row r="17" spans="1:23" ht="13.5">
      <c r="A17" s="6">
        <v>16</v>
      </c>
      <c r="B17" s="6">
        <f>'名簿'!B16</f>
        <v>0</v>
      </c>
      <c r="C17" s="12" t="e">
        <f>SUMIF('１学期社会'!$C$1:$AU$1,"*思考到達率",'１学期社会'!C18:AU18)</f>
        <v>#DIV/0!</v>
      </c>
      <c r="D17" s="12" t="e">
        <f>SUMIF('2学期社会'!$C$1:$AS$1,"*思考到達率",'2学期社会'!C18:AS18)</f>
        <v>#DIV/0!</v>
      </c>
      <c r="E17" s="12" t="e">
        <f>SUMIF('3学期社会'!$C$1:$AS$1,"*思考到達率",'3学期社会'!C18:AS18)</f>
        <v>#DIV/0!</v>
      </c>
      <c r="F17" s="8" t="e">
        <f t="shared" si="0"/>
        <v>#DIV/0!</v>
      </c>
      <c r="G17" s="23" t="e">
        <f t="shared" si="1"/>
        <v>#DIV/0!</v>
      </c>
      <c r="H17" s="12" t="e">
        <f>SUMIF('１学期社会'!$C$1:$AU$1,"*表現処理到達率",'１学期社会'!C18:AU18)</f>
        <v>#DIV/0!</v>
      </c>
      <c r="I17" s="12" t="e">
        <f>SUMIF('2学期社会'!$C$1:$AS$1,"*表現処理到達率",'2学期社会'!C18:AS18)</f>
        <v>#DIV/0!</v>
      </c>
      <c r="J17" s="12" t="e">
        <f>SUMIF('3学期社会'!$C$1:$AS$1,"*表現処理到達率",'3学期社会'!C18:AS18)</f>
        <v>#DIV/0!</v>
      </c>
      <c r="K17" s="8" t="e">
        <f t="shared" si="2"/>
        <v>#DIV/0!</v>
      </c>
      <c r="L17" s="23" t="e">
        <f t="shared" si="3"/>
        <v>#DIV/0!</v>
      </c>
      <c r="M17" s="12" t="e">
        <f>SUMIF('１学期社会'!$C$1:$AU$1,"*知識理解到達率",'１学期社会'!C18:AU18)</f>
        <v>#DIV/0!</v>
      </c>
      <c r="N17" s="12" t="e">
        <f>SUMIF('2学期社会'!$C$1:$AS$1,"*知識理解到達率",'2学期社会'!C18:AS18)</f>
        <v>#DIV/0!</v>
      </c>
      <c r="O17" s="12" t="e">
        <f>SUMIF('3学期社会'!$C$1:$AS$1,"*知識理解到達率",'3学期社会'!C18:AS18)</f>
        <v>#DIV/0!</v>
      </c>
      <c r="P17" s="8" t="e">
        <f t="shared" si="4"/>
        <v>#DIV/0!</v>
      </c>
      <c r="Q17" s="23" t="e">
        <f t="shared" si="5"/>
        <v>#DIV/0!</v>
      </c>
      <c r="R17" s="12" t="e">
        <f>SUMIF('１学期社会'!$C$1:$AU$1,"*合計到達率",'１学期社会'!C18:AU18)</f>
        <v>#DIV/0!</v>
      </c>
      <c r="S17" s="12" t="e">
        <f>SUMIF('2学期社会'!$C$1:$AS$1,"*合計到達率",'2学期社会'!C18:AS18)</f>
        <v>#DIV/0!</v>
      </c>
      <c r="T17" s="12" t="e">
        <f>SUMIF('3学期社会'!$C$1:$AS$1,"*合計到達率",'3学期社会'!C18:AS18)</f>
        <v>#DIV/0!</v>
      </c>
      <c r="U17" s="8" t="e">
        <f t="shared" si="6"/>
        <v>#DIV/0!</v>
      </c>
      <c r="V17" s="33" t="e">
        <f t="shared" si="8"/>
        <v>#DIV/0!</v>
      </c>
      <c r="W17" s="25" t="e">
        <f t="shared" si="7"/>
        <v>#DIV/0!</v>
      </c>
    </row>
    <row r="18" spans="1:23" ht="13.5">
      <c r="A18" s="6">
        <v>17</v>
      </c>
      <c r="B18" s="6">
        <f>'名簿'!B17</f>
        <v>0</v>
      </c>
      <c r="C18" s="12" t="e">
        <f>SUMIF('１学期社会'!$C$1:$AU$1,"*思考到達率",'１学期社会'!C19:AU19)</f>
        <v>#DIV/0!</v>
      </c>
      <c r="D18" s="12" t="e">
        <f>SUMIF('2学期社会'!$C$1:$AS$1,"*思考到達率",'2学期社会'!C19:AS19)</f>
        <v>#DIV/0!</v>
      </c>
      <c r="E18" s="12" t="e">
        <f>SUMIF('3学期社会'!$C$1:$AS$1,"*思考到達率",'3学期社会'!C19:AS19)</f>
        <v>#DIV/0!</v>
      </c>
      <c r="F18" s="8" t="e">
        <f t="shared" si="0"/>
        <v>#DIV/0!</v>
      </c>
      <c r="G18" s="23" t="e">
        <f t="shared" si="1"/>
        <v>#DIV/0!</v>
      </c>
      <c r="H18" s="12" t="e">
        <f>SUMIF('１学期社会'!$C$1:$AU$1,"*表現処理到達率",'１学期社会'!C19:AU19)</f>
        <v>#DIV/0!</v>
      </c>
      <c r="I18" s="12" t="e">
        <f>SUMIF('2学期社会'!$C$1:$AS$1,"*表現処理到達率",'2学期社会'!C19:AS19)</f>
        <v>#DIV/0!</v>
      </c>
      <c r="J18" s="12" t="e">
        <f>SUMIF('3学期社会'!$C$1:$AS$1,"*表現処理到達率",'3学期社会'!C19:AS19)</f>
        <v>#DIV/0!</v>
      </c>
      <c r="K18" s="8" t="e">
        <f t="shared" si="2"/>
        <v>#DIV/0!</v>
      </c>
      <c r="L18" s="23" t="e">
        <f t="shared" si="3"/>
        <v>#DIV/0!</v>
      </c>
      <c r="M18" s="12" t="e">
        <f>SUMIF('１学期社会'!$C$1:$AU$1,"*知識理解到達率",'１学期社会'!C19:AU19)</f>
        <v>#DIV/0!</v>
      </c>
      <c r="N18" s="12" t="e">
        <f>SUMIF('2学期社会'!$C$1:$AS$1,"*知識理解到達率",'2学期社会'!C19:AS19)</f>
        <v>#DIV/0!</v>
      </c>
      <c r="O18" s="12" t="e">
        <f>SUMIF('3学期社会'!$C$1:$AS$1,"*知識理解到達率",'3学期社会'!C19:AS19)</f>
        <v>#DIV/0!</v>
      </c>
      <c r="P18" s="8" t="e">
        <f t="shared" si="4"/>
        <v>#DIV/0!</v>
      </c>
      <c r="Q18" s="23" t="e">
        <f t="shared" si="5"/>
        <v>#DIV/0!</v>
      </c>
      <c r="R18" s="12" t="e">
        <f>SUMIF('１学期社会'!$C$1:$AU$1,"*合計到達率",'１学期社会'!C19:AU19)</f>
        <v>#DIV/0!</v>
      </c>
      <c r="S18" s="12" t="e">
        <f>SUMIF('2学期社会'!$C$1:$AS$1,"*合計到達率",'2学期社会'!C19:AS19)</f>
        <v>#DIV/0!</v>
      </c>
      <c r="T18" s="12" t="e">
        <f>SUMIF('3学期社会'!$C$1:$AS$1,"*合計到達率",'3学期社会'!C19:AS19)</f>
        <v>#DIV/0!</v>
      </c>
      <c r="U18" s="8" t="e">
        <f t="shared" si="6"/>
        <v>#DIV/0!</v>
      </c>
      <c r="V18" s="33" t="e">
        <f t="shared" si="8"/>
        <v>#DIV/0!</v>
      </c>
      <c r="W18" s="25" t="e">
        <f t="shared" si="7"/>
        <v>#DIV/0!</v>
      </c>
    </row>
    <row r="19" spans="1:23" ht="13.5">
      <c r="A19" s="6">
        <v>18</v>
      </c>
      <c r="B19" s="6">
        <f>'名簿'!B18</f>
        <v>0</v>
      </c>
      <c r="C19" s="12" t="e">
        <f>SUMIF('１学期社会'!$C$1:$AU$1,"*思考到達率",'１学期社会'!C20:AU20)</f>
        <v>#DIV/0!</v>
      </c>
      <c r="D19" s="12" t="e">
        <f>SUMIF('2学期社会'!$C$1:$AS$1,"*思考到達率",'2学期社会'!C20:AS20)</f>
        <v>#DIV/0!</v>
      </c>
      <c r="E19" s="12" t="e">
        <f>SUMIF('3学期社会'!$C$1:$AS$1,"*思考到達率",'3学期社会'!C20:AS20)</f>
        <v>#DIV/0!</v>
      </c>
      <c r="F19" s="8" t="e">
        <f t="shared" si="0"/>
        <v>#DIV/0!</v>
      </c>
      <c r="G19" s="23" t="e">
        <f t="shared" si="1"/>
        <v>#DIV/0!</v>
      </c>
      <c r="H19" s="12" t="e">
        <f>SUMIF('１学期社会'!$C$1:$AU$1,"*表現処理到達率",'１学期社会'!C20:AU20)</f>
        <v>#DIV/0!</v>
      </c>
      <c r="I19" s="12" t="e">
        <f>SUMIF('2学期社会'!$C$1:$AS$1,"*表現処理到達率",'2学期社会'!C20:AS20)</f>
        <v>#DIV/0!</v>
      </c>
      <c r="J19" s="12" t="e">
        <f>SUMIF('3学期社会'!$C$1:$AS$1,"*表現処理到達率",'3学期社会'!C20:AS20)</f>
        <v>#DIV/0!</v>
      </c>
      <c r="K19" s="8" t="e">
        <f t="shared" si="2"/>
        <v>#DIV/0!</v>
      </c>
      <c r="L19" s="23" t="e">
        <f t="shared" si="3"/>
        <v>#DIV/0!</v>
      </c>
      <c r="M19" s="12" t="e">
        <f>SUMIF('１学期社会'!$C$1:$AU$1,"*知識理解到達率",'１学期社会'!C20:AU20)</f>
        <v>#DIV/0!</v>
      </c>
      <c r="N19" s="12" t="e">
        <f>SUMIF('2学期社会'!$C$1:$AS$1,"*知識理解到達率",'2学期社会'!C20:AS20)</f>
        <v>#DIV/0!</v>
      </c>
      <c r="O19" s="12" t="e">
        <f>SUMIF('3学期社会'!$C$1:$AS$1,"*知識理解到達率",'3学期社会'!C20:AS20)</f>
        <v>#DIV/0!</v>
      </c>
      <c r="P19" s="8" t="e">
        <f t="shared" si="4"/>
        <v>#DIV/0!</v>
      </c>
      <c r="Q19" s="23" t="e">
        <f t="shared" si="5"/>
        <v>#DIV/0!</v>
      </c>
      <c r="R19" s="12" t="e">
        <f>SUMIF('１学期社会'!$C$1:$AU$1,"*合計到達率",'１学期社会'!C20:AU20)</f>
        <v>#DIV/0!</v>
      </c>
      <c r="S19" s="12" t="e">
        <f>SUMIF('2学期社会'!$C$1:$AS$1,"*合計到達率",'2学期社会'!C20:AS20)</f>
        <v>#DIV/0!</v>
      </c>
      <c r="T19" s="12" t="e">
        <f>SUMIF('3学期社会'!$C$1:$AS$1,"*合計到達率",'3学期社会'!C20:AS20)</f>
        <v>#DIV/0!</v>
      </c>
      <c r="U19" s="8" t="e">
        <f t="shared" si="6"/>
        <v>#DIV/0!</v>
      </c>
      <c r="V19" s="33" t="e">
        <f t="shared" si="8"/>
        <v>#DIV/0!</v>
      </c>
      <c r="W19" s="25" t="e">
        <f t="shared" si="7"/>
        <v>#DIV/0!</v>
      </c>
    </row>
    <row r="20" spans="1:23" ht="13.5">
      <c r="A20" s="6">
        <v>19</v>
      </c>
      <c r="B20" s="6">
        <f>'名簿'!B19</f>
        <v>0</v>
      </c>
      <c r="C20" s="12" t="e">
        <f>SUMIF('１学期社会'!$C$1:$AU$1,"*思考到達率",'１学期社会'!C21:AU21)</f>
        <v>#DIV/0!</v>
      </c>
      <c r="D20" s="12" t="e">
        <f>SUMIF('2学期社会'!$C$1:$AS$1,"*思考到達率",'2学期社会'!C21:AS21)</f>
        <v>#DIV/0!</v>
      </c>
      <c r="E20" s="12" t="e">
        <f>SUMIF('3学期社会'!$C$1:$AS$1,"*思考到達率",'3学期社会'!C21:AS21)</f>
        <v>#DIV/0!</v>
      </c>
      <c r="F20" s="8" t="e">
        <f t="shared" si="0"/>
        <v>#DIV/0!</v>
      </c>
      <c r="G20" s="23" t="e">
        <f t="shared" si="1"/>
        <v>#DIV/0!</v>
      </c>
      <c r="H20" s="12" t="e">
        <f>SUMIF('１学期社会'!$C$1:$AU$1,"*表現処理到達率",'１学期社会'!C21:AU21)</f>
        <v>#DIV/0!</v>
      </c>
      <c r="I20" s="12" t="e">
        <f>SUMIF('2学期社会'!$C$1:$AS$1,"*表現処理到達率",'2学期社会'!C21:AS21)</f>
        <v>#DIV/0!</v>
      </c>
      <c r="J20" s="12" t="e">
        <f>SUMIF('3学期社会'!$C$1:$AS$1,"*表現処理到達率",'3学期社会'!C21:AS21)</f>
        <v>#DIV/0!</v>
      </c>
      <c r="K20" s="8" t="e">
        <f t="shared" si="2"/>
        <v>#DIV/0!</v>
      </c>
      <c r="L20" s="23" t="e">
        <f t="shared" si="3"/>
        <v>#DIV/0!</v>
      </c>
      <c r="M20" s="12" t="e">
        <f>SUMIF('１学期社会'!$C$1:$AU$1,"*知識理解到達率",'１学期社会'!C21:AU21)</f>
        <v>#DIV/0!</v>
      </c>
      <c r="N20" s="12" t="e">
        <f>SUMIF('2学期社会'!$C$1:$AS$1,"*知識理解到達率",'2学期社会'!C21:AS21)</f>
        <v>#DIV/0!</v>
      </c>
      <c r="O20" s="12" t="e">
        <f>SUMIF('3学期社会'!$C$1:$AS$1,"*知識理解到達率",'3学期社会'!C21:AS21)</f>
        <v>#DIV/0!</v>
      </c>
      <c r="P20" s="8" t="e">
        <f t="shared" si="4"/>
        <v>#DIV/0!</v>
      </c>
      <c r="Q20" s="23" t="e">
        <f t="shared" si="5"/>
        <v>#DIV/0!</v>
      </c>
      <c r="R20" s="12" t="e">
        <f>SUMIF('１学期社会'!$C$1:$AU$1,"*合計到達率",'１学期社会'!C21:AU21)</f>
        <v>#DIV/0!</v>
      </c>
      <c r="S20" s="12" t="e">
        <f>SUMIF('2学期社会'!$C$1:$AS$1,"*合計到達率",'2学期社会'!C21:AS21)</f>
        <v>#DIV/0!</v>
      </c>
      <c r="T20" s="12" t="e">
        <f>SUMIF('3学期社会'!$C$1:$AS$1,"*合計到達率",'3学期社会'!C21:AS21)</f>
        <v>#DIV/0!</v>
      </c>
      <c r="U20" s="8" t="e">
        <f t="shared" si="6"/>
        <v>#DIV/0!</v>
      </c>
      <c r="V20" s="33" t="e">
        <f t="shared" si="8"/>
        <v>#DIV/0!</v>
      </c>
      <c r="W20" s="25" t="e">
        <f t="shared" si="7"/>
        <v>#DIV/0!</v>
      </c>
    </row>
    <row r="21" spans="1:23" ht="13.5">
      <c r="A21" s="6">
        <v>20</v>
      </c>
      <c r="B21" s="6">
        <f>'名簿'!B20</f>
        <v>0</v>
      </c>
      <c r="C21" s="12" t="e">
        <f>SUMIF('１学期社会'!$C$1:$AU$1,"*思考到達率",'１学期社会'!C22:AU22)</f>
        <v>#DIV/0!</v>
      </c>
      <c r="D21" s="12" t="e">
        <f>SUMIF('2学期社会'!$C$1:$AS$1,"*思考到達率",'2学期社会'!C22:AS22)</f>
        <v>#DIV/0!</v>
      </c>
      <c r="E21" s="12" t="e">
        <f>SUMIF('3学期社会'!$C$1:$AS$1,"*思考到達率",'3学期社会'!C22:AS22)</f>
        <v>#DIV/0!</v>
      </c>
      <c r="F21" s="8" t="e">
        <f t="shared" si="0"/>
        <v>#DIV/0!</v>
      </c>
      <c r="G21" s="23" t="e">
        <f t="shared" si="1"/>
        <v>#DIV/0!</v>
      </c>
      <c r="H21" s="12" t="e">
        <f>SUMIF('１学期社会'!$C$1:$AU$1,"*表現処理到達率",'１学期社会'!C22:AU22)</f>
        <v>#DIV/0!</v>
      </c>
      <c r="I21" s="12" t="e">
        <f>SUMIF('2学期社会'!$C$1:$AS$1,"*表現処理到達率",'2学期社会'!C22:AS22)</f>
        <v>#DIV/0!</v>
      </c>
      <c r="J21" s="12" t="e">
        <f>SUMIF('3学期社会'!$C$1:$AS$1,"*表現処理到達率",'3学期社会'!C22:AS22)</f>
        <v>#DIV/0!</v>
      </c>
      <c r="K21" s="8" t="e">
        <f t="shared" si="2"/>
        <v>#DIV/0!</v>
      </c>
      <c r="L21" s="23" t="e">
        <f t="shared" si="3"/>
        <v>#DIV/0!</v>
      </c>
      <c r="M21" s="12" t="e">
        <f>SUMIF('１学期社会'!$C$1:$AU$1,"*知識理解到達率",'１学期社会'!C22:AU22)</f>
        <v>#DIV/0!</v>
      </c>
      <c r="N21" s="12" t="e">
        <f>SUMIF('2学期社会'!$C$1:$AS$1,"*知識理解到達率",'2学期社会'!C22:AS22)</f>
        <v>#DIV/0!</v>
      </c>
      <c r="O21" s="12" t="e">
        <f>SUMIF('3学期社会'!$C$1:$AS$1,"*知識理解到達率",'3学期社会'!C22:AS22)</f>
        <v>#DIV/0!</v>
      </c>
      <c r="P21" s="8" t="e">
        <f t="shared" si="4"/>
        <v>#DIV/0!</v>
      </c>
      <c r="Q21" s="23" t="e">
        <f t="shared" si="5"/>
        <v>#DIV/0!</v>
      </c>
      <c r="R21" s="12" t="e">
        <f>SUMIF('１学期社会'!$C$1:$AU$1,"*合計到達率",'１学期社会'!C22:AU22)</f>
        <v>#DIV/0!</v>
      </c>
      <c r="S21" s="12" t="e">
        <f>SUMIF('2学期社会'!$C$1:$AS$1,"*合計到達率",'2学期社会'!C22:AS22)</f>
        <v>#DIV/0!</v>
      </c>
      <c r="T21" s="12" t="e">
        <f>SUMIF('3学期社会'!$C$1:$AS$1,"*合計到達率",'3学期社会'!C22:AS22)</f>
        <v>#DIV/0!</v>
      </c>
      <c r="U21" s="8" t="e">
        <f t="shared" si="6"/>
        <v>#DIV/0!</v>
      </c>
      <c r="V21" s="33" t="e">
        <f t="shared" si="8"/>
        <v>#DIV/0!</v>
      </c>
      <c r="W21" s="25" t="e">
        <f t="shared" si="7"/>
        <v>#DIV/0!</v>
      </c>
    </row>
    <row r="22" spans="1:23" ht="13.5">
      <c r="A22" s="6">
        <v>21</v>
      </c>
      <c r="B22" s="6">
        <f>'名簿'!B21</f>
        <v>0</v>
      </c>
      <c r="C22" s="12" t="e">
        <f>SUMIF('１学期社会'!$C$1:$AU$1,"*思考到達率",'１学期社会'!C23:AU23)</f>
        <v>#DIV/0!</v>
      </c>
      <c r="D22" s="12" t="e">
        <f>SUMIF('2学期社会'!$C$1:$AS$1,"*思考到達率",'2学期社会'!C23:AS23)</f>
        <v>#DIV/0!</v>
      </c>
      <c r="E22" s="12" t="e">
        <f>SUMIF('3学期社会'!$C$1:$AS$1,"*思考到達率",'3学期社会'!C23:AS23)</f>
        <v>#DIV/0!</v>
      </c>
      <c r="F22" s="8" t="e">
        <f t="shared" si="0"/>
        <v>#DIV/0!</v>
      </c>
      <c r="G22" s="23" t="e">
        <f t="shared" si="1"/>
        <v>#DIV/0!</v>
      </c>
      <c r="H22" s="12" t="e">
        <f>SUMIF('１学期社会'!$C$1:$AU$1,"*表現処理到達率",'１学期社会'!C23:AU23)</f>
        <v>#DIV/0!</v>
      </c>
      <c r="I22" s="12" t="e">
        <f>SUMIF('2学期社会'!$C$1:$AS$1,"*表現処理到達率",'2学期社会'!C23:AS23)</f>
        <v>#DIV/0!</v>
      </c>
      <c r="J22" s="12" t="e">
        <f>SUMIF('3学期社会'!$C$1:$AS$1,"*表現処理到達率",'3学期社会'!C23:AS23)</f>
        <v>#DIV/0!</v>
      </c>
      <c r="K22" s="8" t="e">
        <f t="shared" si="2"/>
        <v>#DIV/0!</v>
      </c>
      <c r="L22" s="23" t="e">
        <f t="shared" si="3"/>
        <v>#DIV/0!</v>
      </c>
      <c r="M22" s="12" t="e">
        <f>SUMIF('１学期社会'!$C$1:$AU$1,"*知識理解到達率",'１学期社会'!C23:AU23)</f>
        <v>#DIV/0!</v>
      </c>
      <c r="N22" s="12" t="e">
        <f>SUMIF('2学期社会'!$C$1:$AS$1,"*知識理解到達率",'2学期社会'!C23:AS23)</f>
        <v>#DIV/0!</v>
      </c>
      <c r="O22" s="12" t="e">
        <f>SUMIF('3学期社会'!$C$1:$AS$1,"*知識理解到達率",'3学期社会'!C23:AS23)</f>
        <v>#DIV/0!</v>
      </c>
      <c r="P22" s="8" t="e">
        <f t="shared" si="4"/>
        <v>#DIV/0!</v>
      </c>
      <c r="Q22" s="23" t="e">
        <f t="shared" si="5"/>
        <v>#DIV/0!</v>
      </c>
      <c r="R22" s="12" t="e">
        <f>SUMIF('１学期社会'!$C$1:$AU$1,"*合計到達率",'１学期社会'!C23:AU23)</f>
        <v>#DIV/0!</v>
      </c>
      <c r="S22" s="12" t="e">
        <f>SUMIF('2学期社会'!$C$1:$AS$1,"*合計到達率",'2学期社会'!C23:AS23)</f>
        <v>#DIV/0!</v>
      </c>
      <c r="T22" s="12" t="e">
        <f>SUMIF('3学期社会'!$C$1:$AS$1,"*合計到達率",'3学期社会'!C23:AS23)</f>
        <v>#DIV/0!</v>
      </c>
      <c r="U22" s="8" t="e">
        <f t="shared" si="6"/>
        <v>#DIV/0!</v>
      </c>
      <c r="V22" s="33" t="e">
        <f t="shared" si="8"/>
        <v>#DIV/0!</v>
      </c>
      <c r="W22" s="25" t="e">
        <f t="shared" si="7"/>
        <v>#DIV/0!</v>
      </c>
    </row>
    <row r="23" spans="1:23" ht="13.5">
      <c r="A23" s="6">
        <v>22</v>
      </c>
      <c r="B23" s="6">
        <f>'名簿'!B22</f>
        <v>0</v>
      </c>
      <c r="C23" s="12" t="e">
        <f>SUMIF('１学期社会'!$C$1:$AU$1,"*思考到達率",'１学期社会'!C24:AU24)</f>
        <v>#DIV/0!</v>
      </c>
      <c r="D23" s="12" t="e">
        <f>SUMIF('2学期社会'!$C$1:$AS$1,"*思考到達率",'2学期社会'!C24:AS24)</f>
        <v>#DIV/0!</v>
      </c>
      <c r="E23" s="12" t="e">
        <f>SUMIF('3学期社会'!$C$1:$AS$1,"*思考到達率",'3学期社会'!C24:AS24)</f>
        <v>#DIV/0!</v>
      </c>
      <c r="F23" s="8" t="e">
        <f t="shared" si="0"/>
        <v>#DIV/0!</v>
      </c>
      <c r="G23" s="23" t="e">
        <f t="shared" si="1"/>
        <v>#DIV/0!</v>
      </c>
      <c r="H23" s="12" t="e">
        <f>SUMIF('１学期社会'!$C$1:$AU$1,"*表現処理到達率",'１学期社会'!C24:AU24)</f>
        <v>#DIV/0!</v>
      </c>
      <c r="I23" s="12" t="e">
        <f>SUMIF('2学期社会'!$C$1:$AS$1,"*表現処理到達率",'2学期社会'!C24:AS24)</f>
        <v>#DIV/0!</v>
      </c>
      <c r="J23" s="12" t="e">
        <f>SUMIF('3学期社会'!$C$1:$AS$1,"*表現処理到達率",'3学期社会'!C24:AS24)</f>
        <v>#DIV/0!</v>
      </c>
      <c r="K23" s="8" t="e">
        <f t="shared" si="2"/>
        <v>#DIV/0!</v>
      </c>
      <c r="L23" s="23" t="e">
        <f t="shared" si="3"/>
        <v>#DIV/0!</v>
      </c>
      <c r="M23" s="12" t="e">
        <f>SUMIF('１学期社会'!$C$1:$AU$1,"*知識理解到達率",'１学期社会'!C24:AU24)</f>
        <v>#DIV/0!</v>
      </c>
      <c r="N23" s="12" t="e">
        <f>SUMIF('2学期社会'!$C$1:$AS$1,"*知識理解到達率",'2学期社会'!C24:AS24)</f>
        <v>#DIV/0!</v>
      </c>
      <c r="O23" s="12" t="e">
        <f>SUMIF('3学期社会'!$C$1:$AS$1,"*知識理解到達率",'3学期社会'!C24:AS24)</f>
        <v>#DIV/0!</v>
      </c>
      <c r="P23" s="8" t="e">
        <f t="shared" si="4"/>
        <v>#DIV/0!</v>
      </c>
      <c r="Q23" s="23" t="e">
        <f t="shared" si="5"/>
        <v>#DIV/0!</v>
      </c>
      <c r="R23" s="12" t="e">
        <f>SUMIF('１学期社会'!$C$1:$AU$1,"*合計到達率",'１学期社会'!C24:AU24)</f>
        <v>#DIV/0!</v>
      </c>
      <c r="S23" s="12" t="e">
        <f>SUMIF('2学期社会'!$C$1:$AS$1,"*合計到達率",'2学期社会'!C24:AS24)</f>
        <v>#DIV/0!</v>
      </c>
      <c r="T23" s="12" t="e">
        <f>SUMIF('3学期社会'!$C$1:$AS$1,"*合計到達率",'3学期社会'!C24:AS24)</f>
        <v>#DIV/0!</v>
      </c>
      <c r="U23" s="8" t="e">
        <f t="shared" si="6"/>
        <v>#DIV/0!</v>
      </c>
      <c r="V23" s="33" t="e">
        <f t="shared" si="8"/>
        <v>#DIV/0!</v>
      </c>
      <c r="W23" s="25" t="e">
        <f t="shared" si="7"/>
        <v>#DIV/0!</v>
      </c>
    </row>
    <row r="24" spans="1:23" ht="13.5">
      <c r="A24" s="6">
        <v>23</v>
      </c>
      <c r="B24" s="6">
        <f>'名簿'!B23</f>
        <v>0</v>
      </c>
      <c r="C24" s="12" t="e">
        <f>SUMIF('１学期社会'!$C$1:$AU$1,"*思考到達率",'１学期社会'!C25:AU25)</f>
        <v>#DIV/0!</v>
      </c>
      <c r="D24" s="12" t="e">
        <f>SUMIF('2学期社会'!$C$1:$AS$1,"*思考到達率",'2学期社会'!C25:AS25)</f>
        <v>#DIV/0!</v>
      </c>
      <c r="E24" s="12" t="e">
        <f>SUMIF('3学期社会'!$C$1:$AS$1,"*思考到達率",'3学期社会'!C25:AS25)</f>
        <v>#DIV/0!</v>
      </c>
      <c r="F24" s="8" t="e">
        <f t="shared" si="0"/>
        <v>#DIV/0!</v>
      </c>
      <c r="G24" s="23" t="e">
        <f t="shared" si="1"/>
        <v>#DIV/0!</v>
      </c>
      <c r="H24" s="12" t="e">
        <f>SUMIF('１学期社会'!$C$1:$AU$1,"*表現処理到達率",'１学期社会'!C25:AU25)</f>
        <v>#DIV/0!</v>
      </c>
      <c r="I24" s="12" t="e">
        <f>SUMIF('2学期社会'!$C$1:$AS$1,"*表現処理到達率",'2学期社会'!C25:AS25)</f>
        <v>#DIV/0!</v>
      </c>
      <c r="J24" s="12" t="e">
        <f>SUMIF('3学期社会'!$C$1:$AS$1,"*表現処理到達率",'3学期社会'!C25:AS25)</f>
        <v>#DIV/0!</v>
      </c>
      <c r="K24" s="8" t="e">
        <f t="shared" si="2"/>
        <v>#DIV/0!</v>
      </c>
      <c r="L24" s="23" t="e">
        <f t="shared" si="3"/>
        <v>#DIV/0!</v>
      </c>
      <c r="M24" s="12" t="e">
        <f>SUMIF('１学期社会'!$C$1:$AU$1,"*知識理解到達率",'１学期社会'!C25:AU25)</f>
        <v>#DIV/0!</v>
      </c>
      <c r="N24" s="12" t="e">
        <f>SUMIF('2学期社会'!$C$1:$AS$1,"*知識理解到達率",'2学期社会'!C25:AS25)</f>
        <v>#DIV/0!</v>
      </c>
      <c r="O24" s="12" t="e">
        <f>SUMIF('3学期社会'!$C$1:$AS$1,"*知識理解到達率",'3学期社会'!C25:AS25)</f>
        <v>#DIV/0!</v>
      </c>
      <c r="P24" s="8" t="e">
        <f t="shared" si="4"/>
        <v>#DIV/0!</v>
      </c>
      <c r="Q24" s="23" t="e">
        <f t="shared" si="5"/>
        <v>#DIV/0!</v>
      </c>
      <c r="R24" s="12" t="e">
        <f>SUMIF('１学期社会'!$C$1:$AU$1,"*合計到達率",'１学期社会'!C25:AU25)</f>
        <v>#DIV/0!</v>
      </c>
      <c r="S24" s="12" t="e">
        <f>SUMIF('2学期社会'!$C$1:$AS$1,"*合計到達率",'2学期社会'!C25:AS25)</f>
        <v>#DIV/0!</v>
      </c>
      <c r="T24" s="12" t="e">
        <f>SUMIF('3学期社会'!$C$1:$AS$1,"*合計到達率",'3学期社会'!C25:AS25)</f>
        <v>#DIV/0!</v>
      </c>
      <c r="U24" s="8" t="e">
        <f t="shared" si="6"/>
        <v>#DIV/0!</v>
      </c>
      <c r="V24" s="33" t="e">
        <f t="shared" si="8"/>
        <v>#DIV/0!</v>
      </c>
      <c r="W24" s="25" t="e">
        <f t="shared" si="7"/>
        <v>#DIV/0!</v>
      </c>
    </row>
    <row r="25" spans="1:23" ht="13.5">
      <c r="A25" s="6">
        <v>24</v>
      </c>
      <c r="B25" s="6">
        <f>'名簿'!B24</f>
        <v>0</v>
      </c>
      <c r="C25" s="12" t="e">
        <f>SUMIF('１学期社会'!$C$1:$AU$1,"*思考到達率",'１学期社会'!C26:AU26)</f>
        <v>#DIV/0!</v>
      </c>
      <c r="D25" s="12" t="e">
        <f>SUMIF('2学期社会'!$C$1:$AS$1,"*思考到達率",'2学期社会'!C26:AS26)</f>
        <v>#DIV/0!</v>
      </c>
      <c r="E25" s="12" t="e">
        <f>SUMIF('3学期社会'!$C$1:$AS$1,"*思考到達率",'3学期社会'!C26:AS26)</f>
        <v>#DIV/0!</v>
      </c>
      <c r="F25" s="8" t="e">
        <f t="shared" si="0"/>
        <v>#DIV/0!</v>
      </c>
      <c r="G25" s="23" t="e">
        <f t="shared" si="1"/>
        <v>#DIV/0!</v>
      </c>
      <c r="H25" s="12" t="e">
        <f>SUMIF('１学期社会'!$C$1:$AU$1,"*表現処理到達率",'１学期社会'!C26:AU26)</f>
        <v>#DIV/0!</v>
      </c>
      <c r="I25" s="12" t="e">
        <f>SUMIF('2学期社会'!$C$1:$AS$1,"*表現処理到達率",'2学期社会'!C26:AS26)</f>
        <v>#DIV/0!</v>
      </c>
      <c r="J25" s="12" t="e">
        <f>SUMIF('3学期社会'!$C$1:$AS$1,"*表現処理到達率",'3学期社会'!C26:AS26)</f>
        <v>#DIV/0!</v>
      </c>
      <c r="K25" s="8" t="e">
        <f t="shared" si="2"/>
        <v>#DIV/0!</v>
      </c>
      <c r="L25" s="23" t="e">
        <f t="shared" si="3"/>
        <v>#DIV/0!</v>
      </c>
      <c r="M25" s="12" t="e">
        <f>SUMIF('１学期社会'!$C$1:$AU$1,"*知識理解到達率",'１学期社会'!C26:AU26)</f>
        <v>#DIV/0!</v>
      </c>
      <c r="N25" s="12" t="e">
        <f>SUMIF('2学期社会'!$C$1:$AS$1,"*知識理解到達率",'2学期社会'!C26:AS26)</f>
        <v>#DIV/0!</v>
      </c>
      <c r="O25" s="12" t="e">
        <f>SUMIF('3学期社会'!$C$1:$AS$1,"*知識理解到達率",'3学期社会'!C26:AS26)</f>
        <v>#DIV/0!</v>
      </c>
      <c r="P25" s="8" t="e">
        <f t="shared" si="4"/>
        <v>#DIV/0!</v>
      </c>
      <c r="Q25" s="23" t="e">
        <f t="shared" si="5"/>
        <v>#DIV/0!</v>
      </c>
      <c r="R25" s="12" t="e">
        <f>SUMIF('１学期社会'!$C$1:$AU$1,"*合計到達率",'１学期社会'!C26:AU26)</f>
        <v>#DIV/0!</v>
      </c>
      <c r="S25" s="12" t="e">
        <f>SUMIF('2学期社会'!$C$1:$AS$1,"*合計到達率",'2学期社会'!C26:AS26)</f>
        <v>#DIV/0!</v>
      </c>
      <c r="T25" s="12" t="e">
        <f>SUMIF('3学期社会'!$C$1:$AS$1,"*合計到達率",'3学期社会'!C26:AS26)</f>
        <v>#DIV/0!</v>
      </c>
      <c r="U25" s="8" t="e">
        <f t="shared" si="6"/>
        <v>#DIV/0!</v>
      </c>
      <c r="V25" s="33" t="e">
        <f t="shared" si="8"/>
        <v>#DIV/0!</v>
      </c>
      <c r="W25" s="25" t="e">
        <f t="shared" si="7"/>
        <v>#DIV/0!</v>
      </c>
    </row>
    <row r="26" spans="1:23" ht="13.5">
      <c r="A26" s="6">
        <v>25</v>
      </c>
      <c r="B26" s="6">
        <f>'名簿'!B25</f>
        <v>0</v>
      </c>
      <c r="C26" s="12" t="e">
        <f>SUMIF('１学期社会'!$C$1:$AU$1,"*思考到達率",'１学期社会'!C27:AU27)</f>
        <v>#DIV/0!</v>
      </c>
      <c r="D26" s="12" t="e">
        <f>SUMIF('2学期社会'!$C$1:$AS$1,"*思考到達率",'2学期社会'!C27:AS27)</f>
        <v>#DIV/0!</v>
      </c>
      <c r="E26" s="12" t="e">
        <f>SUMIF('3学期社会'!$C$1:$AS$1,"*思考到達率",'3学期社会'!C27:AS27)</f>
        <v>#DIV/0!</v>
      </c>
      <c r="F26" s="8" t="e">
        <f t="shared" si="0"/>
        <v>#DIV/0!</v>
      </c>
      <c r="G26" s="23" t="e">
        <f t="shared" si="1"/>
        <v>#DIV/0!</v>
      </c>
      <c r="H26" s="12" t="e">
        <f>SUMIF('１学期社会'!$C$1:$AU$1,"*表現処理到達率",'１学期社会'!C27:AU27)</f>
        <v>#DIV/0!</v>
      </c>
      <c r="I26" s="12" t="e">
        <f>SUMIF('2学期社会'!$C$1:$AS$1,"*表現処理到達率",'2学期社会'!C27:AS27)</f>
        <v>#DIV/0!</v>
      </c>
      <c r="J26" s="12" t="e">
        <f>SUMIF('3学期社会'!$C$1:$AS$1,"*表現処理到達率",'3学期社会'!C27:AS27)</f>
        <v>#DIV/0!</v>
      </c>
      <c r="K26" s="8" t="e">
        <f t="shared" si="2"/>
        <v>#DIV/0!</v>
      </c>
      <c r="L26" s="23" t="e">
        <f t="shared" si="3"/>
        <v>#DIV/0!</v>
      </c>
      <c r="M26" s="12" t="e">
        <f>SUMIF('１学期社会'!$C$1:$AU$1,"*知識理解到達率",'１学期社会'!C27:AU27)</f>
        <v>#DIV/0!</v>
      </c>
      <c r="N26" s="12" t="e">
        <f>SUMIF('2学期社会'!$C$1:$AS$1,"*知識理解到達率",'2学期社会'!C27:AS27)</f>
        <v>#DIV/0!</v>
      </c>
      <c r="O26" s="12" t="e">
        <f>SUMIF('3学期社会'!$C$1:$AS$1,"*知識理解到達率",'3学期社会'!C27:AS27)</f>
        <v>#DIV/0!</v>
      </c>
      <c r="P26" s="8" t="e">
        <f t="shared" si="4"/>
        <v>#DIV/0!</v>
      </c>
      <c r="Q26" s="23" t="e">
        <f t="shared" si="5"/>
        <v>#DIV/0!</v>
      </c>
      <c r="R26" s="12" t="e">
        <f>SUMIF('１学期社会'!$C$1:$AU$1,"*合計到達率",'１学期社会'!C27:AU27)</f>
        <v>#DIV/0!</v>
      </c>
      <c r="S26" s="12" t="e">
        <f>SUMIF('2学期社会'!$C$1:$AS$1,"*合計到達率",'2学期社会'!C27:AS27)</f>
        <v>#DIV/0!</v>
      </c>
      <c r="T26" s="12" t="e">
        <f>SUMIF('3学期社会'!$C$1:$AS$1,"*合計到達率",'3学期社会'!C27:AS27)</f>
        <v>#DIV/0!</v>
      </c>
      <c r="U26" s="8" t="e">
        <f t="shared" si="6"/>
        <v>#DIV/0!</v>
      </c>
      <c r="V26" s="33" t="e">
        <f t="shared" si="8"/>
        <v>#DIV/0!</v>
      </c>
      <c r="W26" s="25" t="e">
        <f t="shared" si="7"/>
        <v>#DIV/0!</v>
      </c>
    </row>
    <row r="27" spans="1:23" ht="13.5">
      <c r="A27" s="6">
        <v>26</v>
      </c>
      <c r="B27" s="6">
        <f>'名簿'!B26</f>
        <v>0</v>
      </c>
      <c r="C27" s="12" t="e">
        <f>SUMIF('１学期社会'!$C$1:$AU$1,"*思考到達率",'１学期社会'!C28:AU28)</f>
        <v>#DIV/0!</v>
      </c>
      <c r="D27" s="12" t="e">
        <f>SUMIF('2学期社会'!$C$1:$AS$1,"*思考到達率",'2学期社会'!C28:AS28)</f>
        <v>#DIV/0!</v>
      </c>
      <c r="E27" s="12" t="e">
        <f>SUMIF('3学期社会'!$C$1:$AS$1,"*思考到達率",'3学期社会'!C28:AS28)</f>
        <v>#DIV/0!</v>
      </c>
      <c r="F27" s="8" t="e">
        <f t="shared" si="0"/>
        <v>#DIV/0!</v>
      </c>
      <c r="G27" s="23" t="e">
        <f t="shared" si="1"/>
        <v>#DIV/0!</v>
      </c>
      <c r="H27" s="12" t="e">
        <f>SUMIF('１学期社会'!$C$1:$AU$1,"*表現処理到達率",'１学期社会'!C28:AU28)</f>
        <v>#DIV/0!</v>
      </c>
      <c r="I27" s="12" t="e">
        <f>SUMIF('2学期社会'!$C$1:$AS$1,"*表現処理到達率",'2学期社会'!C28:AS28)</f>
        <v>#DIV/0!</v>
      </c>
      <c r="J27" s="12" t="e">
        <f>SUMIF('3学期社会'!$C$1:$AS$1,"*表現処理到達率",'3学期社会'!C28:AS28)</f>
        <v>#DIV/0!</v>
      </c>
      <c r="K27" s="8" t="e">
        <f t="shared" si="2"/>
        <v>#DIV/0!</v>
      </c>
      <c r="L27" s="23" t="e">
        <f t="shared" si="3"/>
        <v>#DIV/0!</v>
      </c>
      <c r="M27" s="12" t="e">
        <f>SUMIF('１学期社会'!$C$1:$AU$1,"*知識理解到達率",'１学期社会'!C28:AU28)</f>
        <v>#DIV/0!</v>
      </c>
      <c r="N27" s="12" t="e">
        <f>SUMIF('2学期社会'!$C$1:$AS$1,"*知識理解到達率",'2学期社会'!C28:AS28)</f>
        <v>#DIV/0!</v>
      </c>
      <c r="O27" s="12" t="e">
        <f>SUMIF('3学期社会'!$C$1:$AS$1,"*知識理解到達率",'3学期社会'!C28:AS28)</f>
        <v>#DIV/0!</v>
      </c>
      <c r="P27" s="8" t="e">
        <f t="shared" si="4"/>
        <v>#DIV/0!</v>
      </c>
      <c r="Q27" s="23" t="e">
        <f t="shared" si="5"/>
        <v>#DIV/0!</v>
      </c>
      <c r="R27" s="12" t="e">
        <f>SUMIF('１学期社会'!$C$1:$AU$1,"*合計到達率",'１学期社会'!C28:AU28)</f>
        <v>#DIV/0!</v>
      </c>
      <c r="S27" s="12" t="e">
        <f>SUMIF('2学期社会'!$C$1:$AS$1,"*合計到達率",'2学期社会'!C28:AS28)</f>
        <v>#DIV/0!</v>
      </c>
      <c r="T27" s="12" t="e">
        <f>SUMIF('3学期社会'!$C$1:$AS$1,"*合計到達率",'3学期社会'!C28:AS28)</f>
        <v>#DIV/0!</v>
      </c>
      <c r="U27" s="8" t="e">
        <f t="shared" si="6"/>
        <v>#DIV/0!</v>
      </c>
      <c r="V27" s="33" t="e">
        <f t="shared" si="8"/>
        <v>#DIV/0!</v>
      </c>
      <c r="W27" s="25" t="e">
        <f t="shared" si="7"/>
        <v>#DIV/0!</v>
      </c>
    </row>
    <row r="28" spans="1:23" ht="13.5">
      <c r="A28" s="6">
        <v>27</v>
      </c>
      <c r="B28" s="6">
        <f>'名簿'!B27</f>
        <v>0</v>
      </c>
      <c r="C28" s="12" t="e">
        <f>SUMIF('１学期社会'!$C$1:$AU$1,"*思考到達率",'１学期社会'!C29:AU29)</f>
        <v>#DIV/0!</v>
      </c>
      <c r="D28" s="12" t="e">
        <f>SUMIF('2学期社会'!$C$1:$AS$1,"*思考到達率",'2学期社会'!C29:AS29)</f>
        <v>#DIV/0!</v>
      </c>
      <c r="E28" s="12" t="e">
        <f>SUMIF('3学期社会'!$C$1:$AS$1,"*思考到達率",'3学期社会'!C29:AS29)</f>
        <v>#DIV/0!</v>
      </c>
      <c r="F28" s="8" t="e">
        <f t="shared" si="0"/>
        <v>#DIV/0!</v>
      </c>
      <c r="G28" s="23" t="e">
        <f t="shared" si="1"/>
        <v>#DIV/0!</v>
      </c>
      <c r="H28" s="12" t="e">
        <f>SUMIF('１学期社会'!$C$1:$AU$1,"*表現処理到達率",'１学期社会'!C29:AU29)</f>
        <v>#DIV/0!</v>
      </c>
      <c r="I28" s="12" t="e">
        <f>SUMIF('2学期社会'!$C$1:$AS$1,"*表現処理到達率",'2学期社会'!C29:AS29)</f>
        <v>#DIV/0!</v>
      </c>
      <c r="J28" s="12" t="e">
        <f>SUMIF('3学期社会'!$C$1:$AS$1,"*表現処理到達率",'3学期社会'!C29:AS29)</f>
        <v>#DIV/0!</v>
      </c>
      <c r="K28" s="8" t="e">
        <f t="shared" si="2"/>
        <v>#DIV/0!</v>
      </c>
      <c r="L28" s="23" t="e">
        <f t="shared" si="3"/>
        <v>#DIV/0!</v>
      </c>
      <c r="M28" s="12" t="e">
        <f>SUMIF('１学期社会'!$C$1:$AU$1,"*知識理解到達率",'１学期社会'!C29:AU29)</f>
        <v>#DIV/0!</v>
      </c>
      <c r="N28" s="12" t="e">
        <f>SUMIF('2学期社会'!$C$1:$AS$1,"*知識理解到達率",'2学期社会'!C29:AS29)</f>
        <v>#DIV/0!</v>
      </c>
      <c r="O28" s="12" t="e">
        <f>SUMIF('3学期社会'!$C$1:$AS$1,"*知識理解到達率",'3学期社会'!C29:AS29)</f>
        <v>#DIV/0!</v>
      </c>
      <c r="P28" s="8" t="e">
        <f t="shared" si="4"/>
        <v>#DIV/0!</v>
      </c>
      <c r="Q28" s="23" t="e">
        <f t="shared" si="5"/>
        <v>#DIV/0!</v>
      </c>
      <c r="R28" s="12" t="e">
        <f>SUMIF('１学期社会'!$C$1:$AU$1,"*合計到達率",'１学期社会'!C29:AU29)</f>
        <v>#DIV/0!</v>
      </c>
      <c r="S28" s="12" t="e">
        <f>SUMIF('2学期社会'!$C$1:$AS$1,"*合計到達率",'2学期社会'!C29:AS29)</f>
        <v>#DIV/0!</v>
      </c>
      <c r="T28" s="12" t="e">
        <f>SUMIF('3学期社会'!$C$1:$AS$1,"*合計到達率",'3学期社会'!C29:AS29)</f>
        <v>#DIV/0!</v>
      </c>
      <c r="U28" s="8" t="e">
        <f t="shared" si="6"/>
        <v>#DIV/0!</v>
      </c>
      <c r="V28" s="33" t="e">
        <f t="shared" si="8"/>
        <v>#DIV/0!</v>
      </c>
      <c r="W28" s="25" t="e">
        <f t="shared" si="7"/>
        <v>#DIV/0!</v>
      </c>
    </row>
    <row r="29" spans="1:23" ht="13.5">
      <c r="A29" s="6">
        <v>28</v>
      </c>
      <c r="B29" s="6">
        <f>'名簿'!B28</f>
        <v>0</v>
      </c>
      <c r="C29" s="12" t="e">
        <f>SUMIF('１学期社会'!$C$1:$AU$1,"*思考到達率",'１学期社会'!C30:AU30)</f>
        <v>#DIV/0!</v>
      </c>
      <c r="D29" s="12" t="e">
        <f>SUMIF('2学期社会'!$C$1:$AS$1,"*思考到達率",'2学期社会'!C30:AS30)</f>
        <v>#DIV/0!</v>
      </c>
      <c r="E29" s="12" t="e">
        <f>SUMIF('3学期社会'!$C$1:$AS$1,"*思考到達率",'3学期社会'!C30:AS30)</f>
        <v>#DIV/0!</v>
      </c>
      <c r="F29" s="8" t="e">
        <f t="shared" si="0"/>
        <v>#DIV/0!</v>
      </c>
      <c r="G29" s="23" t="e">
        <f t="shared" si="1"/>
        <v>#DIV/0!</v>
      </c>
      <c r="H29" s="12" t="e">
        <f>SUMIF('１学期社会'!$C$1:$AU$1,"*表現処理到達率",'１学期社会'!C30:AU30)</f>
        <v>#DIV/0!</v>
      </c>
      <c r="I29" s="12" t="e">
        <f>SUMIF('2学期社会'!$C$1:$AS$1,"*表現処理到達率",'2学期社会'!C30:AS30)</f>
        <v>#DIV/0!</v>
      </c>
      <c r="J29" s="12" t="e">
        <f>SUMIF('3学期社会'!$C$1:$AS$1,"*表現処理到達率",'3学期社会'!C30:AS30)</f>
        <v>#DIV/0!</v>
      </c>
      <c r="K29" s="8" t="e">
        <f t="shared" si="2"/>
        <v>#DIV/0!</v>
      </c>
      <c r="L29" s="23" t="e">
        <f t="shared" si="3"/>
        <v>#DIV/0!</v>
      </c>
      <c r="M29" s="12" t="e">
        <f>SUMIF('１学期社会'!$C$1:$AU$1,"*知識理解到達率",'１学期社会'!C30:AU30)</f>
        <v>#DIV/0!</v>
      </c>
      <c r="N29" s="12" t="e">
        <f>SUMIF('2学期社会'!$C$1:$AS$1,"*知識理解到達率",'2学期社会'!C30:AS30)</f>
        <v>#DIV/0!</v>
      </c>
      <c r="O29" s="12" t="e">
        <f>SUMIF('3学期社会'!$C$1:$AS$1,"*知識理解到達率",'3学期社会'!C30:AS30)</f>
        <v>#DIV/0!</v>
      </c>
      <c r="P29" s="8" t="e">
        <f t="shared" si="4"/>
        <v>#DIV/0!</v>
      </c>
      <c r="Q29" s="23" t="e">
        <f t="shared" si="5"/>
        <v>#DIV/0!</v>
      </c>
      <c r="R29" s="12" t="e">
        <f>SUMIF('１学期社会'!$C$1:$AU$1,"*合計到達率",'１学期社会'!C30:AU30)</f>
        <v>#DIV/0!</v>
      </c>
      <c r="S29" s="12" t="e">
        <f>SUMIF('2学期社会'!$C$1:$AS$1,"*合計到達率",'2学期社会'!C30:AS30)</f>
        <v>#DIV/0!</v>
      </c>
      <c r="T29" s="12" t="e">
        <f>SUMIF('3学期社会'!$C$1:$AS$1,"*合計到達率",'3学期社会'!C30:AS30)</f>
        <v>#DIV/0!</v>
      </c>
      <c r="U29" s="8" t="e">
        <f t="shared" si="6"/>
        <v>#DIV/0!</v>
      </c>
      <c r="V29" s="33" t="e">
        <f t="shared" si="8"/>
        <v>#DIV/0!</v>
      </c>
      <c r="W29" s="25" t="e">
        <f t="shared" si="7"/>
        <v>#DIV/0!</v>
      </c>
    </row>
    <row r="30" spans="1:23" ht="13.5">
      <c r="A30" s="6">
        <v>29</v>
      </c>
      <c r="B30" s="6">
        <f>'名簿'!B29</f>
        <v>0</v>
      </c>
      <c r="C30" s="12" t="e">
        <f>SUMIF('１学期社会'!$C$1:$AU$1,"*思考到達率",'１学期社会'!C31:AU31)</f>
        <v>#DIV/0!</v>
      </c>
      <c r="D30" s="12" t="e">
        <f>SUMIF('2学期社会'!$C$1:$AS$1,"*思考到達率",'2学期社会'!C31:AS31)</f>
        <v>#DIV/0!</v>
      </c>
      <c r="E30" s="12" t="e">
        <f>SUMIF('3学期社会'!$C$1:$AS$1,"*思考到達率",'3学期社会'!C31:AS31)</f>
        <v>#DIV/0!</v>
      </c>
      <c r="F30" s="8" t="e">
        <f t="shared" si="0"/>
        <v>#DIV/0!</v>
      </c>
      <c r="G30" s="23" t="e">
        <f t="shared" si="1"/>
        <v>#DIV/0!</v>
      </c>
      <c r="H30" s="12" t="e">
        <f>SUMIF('１学期社会'!$C$1:$AU$1,"*表現処理到達率",'１学期社会'!C31:AU31)</f>
        <v>#DIV/0!</v>
      </c>
      <c r="I30" s="12" t="e">
        <f>SUMIF('2学期社会'!$C$1:$AS$1,"*表現処理到達率",'2学期社会'!C31:AS31)</f>
        <v>#DIV/0!</v>
      </c>
      <c r="J30" s="12" t="e">
        <f>SUMIF('3学期社会'!$C$1:$AS$1,"*表現処理到達率",'3学期社会'!C31:AS31)</f>
        <v>#DIV/0!</v>
      </c>
      <c r="K30" s="8" t="e">
        <f t="shared" si="2"/>
        <v>#DIV/0!</v>
      </c>
      <c r="L30" s="23" t="e">
        <f t="shared" si="3"/>
        <v>#DIV/0!</v>
      </c>
      <c r="M30" s="12" t="e">
        <f>SUMIF('１学期社会'!$C$1:$AU$1,"*知識理解到達率",'１学期社会'!C31:AU31)</f>
        <v>#DIV/0!</v>
      </c>
      <c r="N30" s="12" t="e">
        <f>SUMIF('2学期社会'!$C$1:$AS$1,"*知識理解到達率",'2学期社会'!C31:AS31)</f>
        <v>#DIV/0!</v>
      </c>
      <c r="O30" s="12" t="e">
        <f>SUMIF('3学期社会'!$C$1:$AS$1,"*知識理解到達率",'3学期社会'!C31:AS31)</f>
        <v>#DIV/0!</v>
      </c>
      <c r="P30" s="8" t="e">
        <f t="shared" si="4"/>
        <v>#DIV/0!</v>
      </c>
      <c r="Q30" s="23" t="e">
        <f t="shared" si="5"/>
        <v>#DIV/0!</v>
      </c>
      <c r="R30" s="12" t="e">
        <f>SUMIF('１学期社会'!$C$1:$AU$1,"*合計到達率",'１学期社会'!C31:AU31)</f>
        <v>#DIV/0!</v>
      </c>
      <c r="S30" s="12" t="e">
        <f>SUMIF('2学期社会'!$C$1:$AS$1,"*合計到達率",'2学期社会'!C31:AS31)</f>
        <v>#DIV/0!</v>
      </c>
      <c r="T30" s="12" t="e">
        <f>SUMIF('3学期社会'!$C$1:$AS$1,"*合計到達率",'3学期社会'!C31:AS31)</f>
        <v>#DIV/0!</v>
      </c>
      <c r="U30" s="8" t="e">
        <f t="shared" si="6"/>
        <v>#DIV/0!</v>
      </c>
      <c r="V30" s="33" t="e">
        <f t="shared" si="8"/>
        <v>#DIV/0!</v>
      </c>
      <c r="W30" s="25" t="e">
        <f t="shared" si="7"/>
        <v>#DIV/0!</v>
      </c>
    </row>
    <row r="31" spans="1:23" ht="13.5">
      <c r="A31" s="6">
        <v>30</v>
      </c>
      <c r="B31" s="6">
        <f>'名簿'!B30</f>
        <v>0</v>
      </c>
      <c r="C31" s="12" t="e">
        <f>SUMIF('１学期社会'!$C$1:$AU$1,"*思考到達率",'１学期社会'!C32:AU32)</f>
        <v>#DIV/0!</v>
      </c>
      <c r="D31" s="12" t="e">
        <f>SUMIF('2学期社会'!$C$1:$AS$1,"*思考到達率",'2学期社会'!C32:AS32)</f>
        <v>#DIV/0!</v>
      </c>
      <c r="E31" s="12" t="e">
        <f>SUMIF('3学期社会'!$C$1:$AS$1,"*思考到達率",'3学期社会'!C32:AS32)</f>
        <v>#DIV/0!</v>
      </c>
      <c r="F31" s="8" t="e">
        <f t="shared" si="0"/>
        <v>#DIV/0!</v>
      </c>
      <c r="G31" s="23" t="e">
        <f t="shared" si="1"/>
        <v>#DIV/0!</v>
      </c>
      <c r="H31" s="12" t="e">
        <f>SUMIF('１学期社会'!$C$1:$AU$1,"*表現処理到達率",'１学期社会'!C32:AU32)</f>
        <v>#DIV/0!</v>
      </c>
      <c r="I31" s="12" t="e">
        <f>SUMIF('2学期社会'!$C$1:$AS$1,"*表現処理到達率",'2学期社会'!C32:AS32)</f>
        <v>#DIV/0!</v>
      </c>
      <c r="J31" s="12" t="e">
        <f>SUMIF('3学期社会'!$C$1:$AS$1,"*表現処理到達率",'3学期社会'!C32:AS32)</f>
        <v>#DIV/0!</v>
      </c>
      <c r="K31" s="8" t="e">
        <f t="shared" si="2"/>
        <v>#DIV/0!</v>
      </c>
      <c r="L31" s="23" t="e">
        <f t="shared" si="3"/>
        <v>#DIV/0!</v>
      </c>
      <c r="M31" s="12" t="e">
        <f>SUMIF('１学期社会'!$C$1:$AU$1,"*知識理解到達率",'１学期社会'!C32:AU32)</f>
        <v>#DIV/0!</v>
      </c>
      <c r="N31" s="12" t="e">
        <f>SUMIF('2学期社会'!$C$1:$AS$1,"*知識理解到達率",'2学期社会'!C32:AS32)</f>
        <v>#DIV/0!</v>
      </c>
      <c r="O31" s="12" t="e">
        <f>SUMIF('3学期社会'!$C$1:$AS$1,"*知識理解到達率",'3学期社会'!C32:AS32)</f>
        <v>#DIV/0!</v>
      </c>
      <c r="P31" s="8" t="e">
        <f t="shared" si="4"/>
        <v>#DIV/0!</v>
      </c>
      <c r="Q31" s="23" t="e">
        <f t="shared" si="5"/>
        <v>#DIV/0!</v>
      </c>
      <c r="R31" s="12" t="e">
        <f>SUMIF('１学期社会'!$C$1:$AU$1,"*合計到達率",'１学期社会'!C32:AU32)</f>
        <v>#DIV/0!</v>
      </c>
      <c r="S31" s="12" t="e">
        <f>SUMIF('2学期社会'!$C$1:$AS$1,"*合計到達率",'2学期社会'!C32:AS32)</f>
        <v>#DIV/0!</v>
      </c>
      <c r="T31" s="12" t="e">
        <f>SUMIF('3学期社会'!$C$1:$AS$1,"*合計到達率",'3学期社会'!C32:AS32)</f>
        <v>#DIV/0!</v>
      </c>
      <c r="U31" s="8" t="e">
        <f t="shared" si="6"/>
        <v>#DIV/0!</v>
      </c>
      <c r="V31" s="33" t="e">
        <f t="shared" si="8"/>
        <v>#DIV/0!</v>
      </c>
      <c r="W31" s="25" t="e">
        <f t="shared" si="7"/>
        <v>#DIV/0!</v>
      </c>
    </row>
    <row r="32" spans="1:23" ht="13.5">
      <c r="A32" s="6">
        <v>31</v>
      </c>
      <c r="B32" s="6">
        <f>'名簿'!B31</f>
        <v>0</v>
      </c>
      <c r="C32" s="12" t="e">
        <f>SUMIF('１学期社会'!$C$1:$AU$1,"*思考到達率",'１学期社会'!C33:AU33)</f>
        <v>#DIV/0!</v>
      </c>
      <c r="D32" s="12" t="e">
        <f>SUMIF('2学期社会'!$C$1:$AS$1,"*思考到達率",'2学期社会'!C33:AS33)</f>
        <v>#DIV/0!</v>
      </c>
      <c r="E32" s="12" t="e">
        <f>SUMIF('3学期社会'!$C$1:$AS$1,"*思考到達率",'3学期社会'!C33:AS33)</f>
        <v>#DIV/0!</v>
      </c>
      <c r="F32" s="8" t="e">
        <f t="shared" si="0"/>
        <v>#DIV/0!</v>
      </c>
      <c r="G32" s="23" t="e">
        <f t="shared" si="1"/>
        <v>#DIV/0!</v>
      </c>
      <c r="H32" s="12" t="e">
        <f>SUMIF('１学期社会'!$C$1:$AU$1,"*表現処理到達率",'１学期社会'!C33:AU33)</f>
        <v>#DIV/0!</v>
      </c>
      <c r="I32" s="12" t="e">
        <f>SUMIF('2学期社会'!$C$1:$AS$1,"*表現処理到達率",'2学期社会'!C33:AS33)</f>
        <v>#DIV/0!</v>
      </c>
      <c r="J32" s="12" t="e">
        <f>SUMIF('3学期社会'!$C$1:$AS$1,"*表現処理到達率",'3学期社会'!C33:AS33)</f>
        <v>#DIV/0!</v>
      </c>
      <c r="K32" s="8" t="e">
        <f t="shared" si="2"/>
        <v>#DIV/0!</v>
      </c>
      <c r="L32" s="23" t="e">
        <f t="shared" si="3"/>
        <v>#DIV/0!</v>
      </c>
      <c r="M32" s="12" t="e">
        <f>SUMIF('１学期社会'!$C$1:$AU$1,"*知識理解到達率",'１学期社会'!C33:AU33)</f>
        <v>#DIV/0!</v>
      </c>
      <c r="N32" s="12" t="e">
        <f>SUMIF('2学期社会'!$C$1:$AS$1,"*知識理解到達率",'2学期社会'!C33:AS33)</f>
        <v>#DIV/0!</v>
      </c>
      <c r="O32" s="12" t="e">
        <f>SUMIF('3学期社会'!$C$1:$AS$1,"*知識理解到達率",'3学期社会'!C33:AS33)</f>
        <v>#DIV/0!</v>
      </c>
      <c r="P32" s="8" t="e">
        <f t="shared" si="4"/>
        <v>#DIV/0!</v>
      </c>
      <c r="Q32" s="23" t="e">
        <f t="shared" si="5"/>
        <v>#DIV/0!</v>
      </c>
      <c r="R32" s="12" t="e">
        <f>SUMIF('１学期社会'!$C$1:$AU$1,"*合計到達率",'１学期社会'!C33:AU33)</f>
        <v>#DIV/0!</v>
      </c>
      <c r="S32" s="12" t="e">
        <f>SUMIF('2学期社会'!$C$1:$AS$1,"*合計到達率",'2学期社会'!C33:AS33)</f>
        <v>#DIV/0!</v>
      </c>
      <c r="T32" s="12" t="e">
        <f>SUMIF('3学期社会'!$C$1:$AS$1,"*合計到達率",'3学期社会'!C33:AS33)</f>
        <v>#DIV/0!</v>
      </c>
      <c r="U32" s="8" t="e">
        <f t="shared" si="6"/>
        <v>#DIV/0!</v>
      </c>
      <c r="V32" s="33" t="e">
        <f t="shared" si="8"/>
        <v>#DIV/0!</v>
      </c>
      <c r="W32" s="25" t="e">
        <f t="shared" si="7"/>
        <v>#DIV/0!</v>
      </c>
    </row>
    <row r="33" spans="1:23" ht="13.5">
      <c r="A33" s="6">
        <v>32</v>
      </c>
      <c r="B33" s="6">
        <f>'名簿'!B32</f>
        <v>0</v>
      </c>
      <c r="C33" s="12" t="e">
        <f>SUMIF('１学期社会'!$C$1:$AU$1,"*思考到達率",'１学期社会'!C34:AU34)</f>
        <v>#DIV/0!</v>
      </c>
      <c r="D33" s="12" t="e">
        <f>SUMIF('2学期社会'!$C$1:$AS$1,"*思考到達率",'2学期社会'!C34:AS34)</f>
        <v>#DIV/0!</v>
      </c>
      <c r="E33" s="12" t="e">
        <f>SUMIF('3学期社会'!$C$1:$AS$1,"*思考到達率",'3学期社会'!C34:AS34)</f>
        <v>#DIV/0!</v>
      </c>
      <c r="F33" s="8" t="e">
        <f t="shared" si="0"/>
        <v>#DIV/0!</v>
      </c>
      <c r="G33" s="23" t="e">
        <f t="shared" si="1"/>
        <v>#DIV/0!</v>
      </c>
      <c r="H33" s="12" t="e">
        <f>SUMIF('１学期社会'!$C$1:$AU$1,"*表現処理到達率",'１学期社会'!C34:AU34)</f>
        <v>#DIV/0!</v>
      </c>
      <c r="I33" s="12" t="e">
        <f>SUMIF('2学期社会'!$C$1:$AS$1,"*表現処理到達率",'2学期社会'!C34:AS34)</f>
        <v>#DIV/0!</v>
      </c>
      <c r="J33" s="12" t="e">
        <f>SUMIF('3学期社会'!$C$1:$AS$1,"*表現処理到達率",'3学期社会'!C34:AS34)</f>
        <v>#DIV/0!</v>
      </c>
      <c r="K33" s="8" t="e">
        <f t="shared" si="2"/>
        <v>#DIV/0!</v>
      </c>
      <c r="L33" s="23" t="e">
        <f t="shared" si="3"/>
        <v>#DIV/0!</v>
      </c>
      <c r="M33" s="12" t="e">
        <f>SUMIF('１学期社会'!$C$1:$AU$1,"*知識理解到達率",'１学期社会'!C34:AU34)</f>
        <v>#DIV/0!</v>
      </c>
      <c r="N33" s="12" t="e">
        <f>SUMIF('2学期社会'!$C$1:$AS$1,"*知識理解到達率",'2学期社会'!C34:AS34)</f>
        <v>#DIV/0!</v>
      </c>
      <c r="O33" s="12" t="e">
        <f>SUMIF('3学期社会'!$C$1:$AS$1,"*知識理解到達率",'3学期社会'!C34:AS34)</f>
        <v>#DIV/0!</v>
      </c>
      <c r="P33" s="8" t="e">
        <f t="shared" si="4"/>
        <v>#DIV/0!</v>
      </c>
      <c r="Q33" s="23" t="e">
        <f t="shared" si="5"/>
        <v>#DIV/0!</v>
      </c>
      <c r="R33" s="12" t="e">
        <f>SUMIF('１学期社会'!$C$1:$AU$1,"*合計到達率",'１学期社会'!C34:AU34)</f>
        <v>#DIV/0!</v>
      </c>
      <c r="S33" s="12" t="e">
        <f>SUMIF('2学期社会'!$C$1:$AS$1,"*合計到達率",'2学期社会'!C34:AS34)</f>
        <v>#DIV/0!</v>
      </c>
      <c r="T33" s="12" t="e">
        <f>SUMIF('3学期社会'!$C$1:$AS$1,"*合計到達率",'3学期社会'!C34:AS34)</f>
        <v>#DIV/0!</v>
      </c>
      <c r="U33" s="8" t="e">
        <f t="shared" si="6"/>
        <v>#DIV/0!</v>
      </c>
      <c r="V33" s="33" t="e">
        <f t="shared" si="8"/>
        <v>#DIV/0!</v>
      </c>
      <c r="W33" s="25" t="e">
        <f t="shared" si="7"/>
        <v>#DIV/0!</v>
      </c>
    </row>
    <row r="34" spans="1:23" ht="13.5">
      <c r="A34" s="6">
        <v>33</v>
      </c>
      <c r="B34" s="6">
        <f>'名簿'!B33</f>
        <v>0</v>
      </c>
      <c r="C34" s="12" t="e">
        <f>SUMIF('１学期社会'!$C$1:$AU$1,"*思考到達率",'１学期社会'!C35:AU35)</f>
        <v>#DIV/0!</v>
      </c>
      <c r="D34" s="12" t="e">
        <f>SUMIF('2学期社会'!$C$1:$AS$1,"*思考到達率",'2学期社会'!C35:AS35)</f>
        <v>#DIV/0!</v>
      </c>
      <c r="E34" s="12" t="e">
        <f>SUMIF('3学期社会'!$C$1:$AS$1,"*思考到達率",'3学期社会'!C35:AS35)</f>
        <v>#DIV/0!</v>
      </c>
      <c r="F34" s="8" t="e">
        <f t="shared" si="0"/>
        <v>#DIV/0!</v>
      </c>
      <c r="G34" s="23" t="e">
        <f t="shared" si="1"/>
        <v>#DIV/0!</v>
      </c>
      <c r="H34" s="12" t="e">
        <f>SUMIF('１学期社会'!$C$1:$AU$1,"*表現処理到達率",'１学期社会'!C35:AU35)</f>
        <v>#DIV/0!</v>
      </c>
      <c r="I34" s="12" t="e">
        <f>SUMIF('2学期社会'!$C$1:$AS$1,"*表現処理到達率",'2学期社会'!C35:AS35)</f>
        <v>#DIV/0!</v>
      </c>
      <c r="J34" s="12" t="e">
        <f>SUMIF('3学期社会'!$C$1:$AS$1,"*表現処理到達率",'3学期社会'!C35:AS35)</f>
        <v>#DIV/0!</v>
      </c>
      <c r="K34" s="8" t="e">
        <f t="shared" si="2"/>
        <v>#DIV/0!</v>
      </c>
      <c r="L34" s="23" t="e">
        <f t="shared" si="3"/>
        <v>#DIV/0!</v>
      </c>
      <c r="M34" s="12" t="e">
        <f>SUMIF('１学期社会'!$C$1:$AU$1,"*知識理解到達率",'１学期社会'!C35:AU35)</f>
        <v>#DIV/0!</v>
      </c>
      <c r="N34" s="12" t="e">
        <f>SUMIF('2学期社会'!$C$1:$AS$1,"*知識理解到達率",'2学期社会'!C35:AS35)</f>
        <v>#DIV/0!</v>
      </c>
      <c r="O34" s="12" t="e">
        <f>SUMIF('3学期社会'!$C$1:$AS$1,"*知識理解到達率",'3学期社会'!C35:AS35)</f>
        <v>#DIV/0!</v>
      </c>
      <c r="P34" s="8" t="e">
        <f t="shared" si="4"/>
        <v>#DIV/0!</v>
      </c>
      <c r="Q34" s="23" t="e">
        <f t="shared" si="5"/>
        <v>#DIV/0!</v>
      </c>
      <c r="R34" s="12" t="e">
        <f>SUMIF('１学期社会'!$C$1:$AU$1,"*合計到達率",'１学期社会'!C35:AU35)</f>
        <v>#DIV/0!</v>
      </c>
      <c r="S34" s="12" t="e">
        <f>SUMIF('2学期社会'!$C$1:$AS$1,"*合計到達率",'2学期社会'!C35:AS35)</f>
        <v>#DIV/0!</v>
      </c>
      <c r="T34" s="12" t="e">
        <f>SUMIF('3学期社会'!$C$1:$AS$1,"*合計到達率",'3学期社会'!C35:AS35)</f>
        <v>#DIV/0!</v>
      </c>
      <c r="U34" s="8" t="e">
        <f t="shared" si="6"/>
        <v>#DIV/0!</v>
      </c>
      <c r="V34" s="33" t="e">
        <f t="shared" si="8"/>
        <v>#DIV/0!</v>
      </c>
      <c r="W34" s="25" t="e">
        <f t="shared" si="7"/>
        <v>#DIV/0!</v>
      </c>
    </row>
    <row r="35" spans="1:23" ht="13.5">
      <c r="A35" s="6">
        <v>34</v>
      </c>
      <c r="B35" s="6">
        <f>'名簿'!B34</f>
        <v>0</v>
      </c>
      <c r="C35" s="12" t="e">
        <f>SUMIF('１学期社会'!$C$1:$AU$1,"*思考到達率",'１学期社会'!C36:AU36)</f>
        <v>#DIV/0!</v>
      </c>
      <c r="D35" s="12" t="e">
        <f>SUMIF('2学期社会'!$C$1:$AS$1,"*思考到達率",'2学期社会'!C36:AS36)</f>
        <v>#DIV/0!</v>
      </c>
      <c r="E35" s="12" t="e">
        <f>SUMIF('3学期社会'!$C$1:$AS$1,"*思考到達率",'3学期社会'!C36:AS36)</f>
        <v>#DIV/0!</v>
      </c>
      <c r="F35" s="8" t="e">
        <f t="shared" si="0"/>
        <v>#DIV/0!</v>
      </c>
      <c r="G35" s="23" t="e">
        <f t="shared" si="1"/>
        <v>#DIV/0!</v>
      </c>
      <c r="H35" s="12" t="e">
        <f>SUMIF('１学期社会'!$C$1:$AU$1,"*表現処理到達率",'１学期社会'!C36:AU36)</f>
        <v>#DIV/0!</v>
      </c>
      <c r="I35" s="12" t="e">
        <f>SUMIF('2学期社会'!$C$1:$AS$1,"*表現処理到達率",'2学期社会'!C36:AS36)</f>
        <v>#DIV/0!</v>
      </c>
      <c r="J35" s="12" t="e">
        <f>SUMIF('3学期社会'!$C$1:$AS$1,"*表現処理到達率",'3学期社会'!C36:AS36)</f>
        <v>#DIV/0!</v>
      </c>
      <c r="K35" s="8" t="e">
        <f t="shared" si="2"/>
        <v>#DIV/0!</v>
      </c>
      <c r="L35" s="23" t="e">
        <f t="shared" si="3"/>
        <v>#DIV/0!</v>
      </c>
      <c r="M35" s="12" t="e">
        <f>SUMIF('１学期社会'!$C$1:$AU$1,"*知識理解到達率",'１学期社会'!C36:AU36)</f>
        <v>#DIV/0!</v>
      </c>
      <c r="N35" s="12" t="e">
        <f>SUMIF('2学期社会'!$C$1:$AS$1,"*知識理解到達率",'2学期社会'!C36:AS36)</f>
        <v>#DIV/0!</v>
      </c>
      <c r="O35" s="12" t="e">
        <f>SUMIF('3学期社会'!$C$1:$AS$1,"*知識理解到達率",'3学期社会'!C36:AS36)</f>
        <v>#DIV/0!</v>
      </c>
      <c r="P35" s="8" t="e">
        <f t="shared" si="4"/>
        <v>#DIV/0!</v>
      </c>
      <c r="Q35" s="23" t="e">
        <f t="shared" si="5"/>
        <v>#DIV/0!</v>
      </c>
      <c r="R35" s="12" t="e">
        <f>SUMIF('１学期社会'!$C$1:$AU$1,"*合計到達率",'１学期社会'!C36:AU36)</f>
        <v>#DIV/0!</v>
      </c>
      <c r="S35" s="12" t="e">
        <f>SUMIF('2学期社会'!$C$1:$AS$1,"*合計到達率",'2学期社会'!C36:AS36)</f>
        <v>#DIV/0!</v>
      </c>
      <c r="T35" s="12" t="e">
        <f>SUMIF('3学期社会'!$C$1:$AS$1,"*合計到達率",'3学期社会'!C36:AS36)</f>
        <v>#DIV/0!</v>
      </c>
      <c r="U35" s="8" t="e">
        <f t="shared" si="6"/>
        <v>#DIV/0!</v>
      </c>
      <c r="V35" s="33" t="e">
        <f t="shared" si="8"/>
        <v>#DIV/0!</v>
      </c>
      <c r="W35" s="25" t="e">
        <f t="shared" si="7"/>
        <v>#DIV/0!</v>
      </c>
    </row>
    <row r="36" spans="1:23" ht="13.5">
      <c r="A36" s="6">
        <v>35</v>
      </c>
      <c r="B36" s="6">
        <f>'名簿'!B35</f>
        <v>0</v>
      </c>
      <c r="C36" s="12" t="e">
        <f>SUMIF('１学期社会'!$C$1:$AU$1,"*思考到達率",'１学期社会'!C37:AU37)</f>
        <v>#DIV/0!</v>
      </c>
      <c r="D36" s="12" t="e">
        <f>SUMIF('2学期社会'!$C$1:$AS$1,"*思考到達率",'2学期社会'!C37:AS37)</f>
        <v>#DIV/0!</v>
      </c>
      <c r="E36" s="12" t="e">
        <f>SUMIF('3学期社会'!$C$1:$AS$1,"*思考到達率",'3学期社会'!C37:AS37)</f>
        <v>#DIV/0!</v>
      </c>
      <c r="F36" s="8" t="e">
        <f t="shared" si="0"/>
        <v>#DIV/0!</v>
      </c>
      <c r="G36" s="23" t="e">
        <f t="shared" si="1"/>
        <v>#DIV/0!</v>
      </c>
      <c r="H36" s="12" t="e">
        <f>SUMIF('１学期社会'!$C$1:$AU$1,"*表現処理到達率",'１学期社会'!C37:AU37)</f>
        <v>#DIV/0!</v>
      </c>
      <c r="I36" s="12" t="e">
        <f>SUMIF('2学期社会'!$C$1:$AS$1,"*表現処理到達率",'2学期社会'!C37:AS37)</f>
        <v>#DIV/0!</v>
      </c>
      <c r="J36" s="12" t="e">
        <f>SUMIF('3学期社会'!$C$1:$AS$1,"*表現処理到達率",'3学期社会'!C37:AS37)</f>
        <v>#DIV/0!</v>
      </c>
      <c r="K36" s="8" t="e">
        <f t="shared" si="2"/>
        <v>#DIV/0!</v>
      </c>
      <c r="L36" s="23" t="e">
        <f t="shared" si="3"/>
        <v>#DIV/0!</v>
      </c>
      <c r="M36" s="12" t="e">
        <f>SUMIF('１学期社会'!$C$1:$AU$1,"*知識理解到達率",'１学期社会'!C37:AU37)</f>
        <v>#DIV/0!</v>
      </c>
      <c r="N36" s="12" t="e">
        <f>SUMIF('2学期社会'!$C$1:$AS$1,"*知識理解到達率",'2学期社会'!C37:AS37)</f>
        <v>#DIV/0!</v>
      </c>
      <c r="O36" s="12" t="e">
        <f>SUMIF('3学期社会'!$C$1:$AS$1,"*知識理解到達率",'3学期社会'!C37:AS37)</f>
        <v>#DIV/0!</v>
      </c>
      <c r="P36" s="8" t="e">
        <f t="shared" si="4"/>
        <v>#DIV/0!</v>
      </c>
      <c r="Q36" s="23" t="e">
        <f t="shared" si="5"/>
        <v>#DIV/0!</v>
      </c>
      <c r="R36" s="12" t="e">
        <f>SUMIF('１学期社会'!$C$1:$AU$1,"*合計到達率",'１学期社会'!C37:AU37)</f>
        <v>#DIV/0!</v>
      </c>
      <c r="S36" s="12" t="e">
        <f>SUMIF('2学期社会'!$C$1:$AS$1,"*合計到達率",'2学期社会'!C37:AS37)</f>
        <v>#DIV/0!</v>
      </c>
      <c r="T36" s="12" t="e">
        <f>SUMIF('3学期社会'!$C$1:$AS$1,"*合計到達率",'3学期社会'!C37:AS37)</f>
        <v>#DIV/0!</v>
      </c>
      <c r="U36" s="8" t="e">
        <f t="shared" si="6"/>
        <v>#DIV/0!</v>
      </c>
      <c r="V36" s="33" t="e">
        <f t="shared" si="8"/>
        <v>#DIV/0!</v>
      </c>
      <c r="W36" s="25" t="e">
        <f t="shared" si="7"/>
        <v>#DIV/0!</v>
      </c>
    </row>
    <row r="37" spans="1:23" ht="13.5">
      <c r="A37" s="6">
        <v>36</v>
      </c>
      <c r="B37" s="6">
        <f>'名簿'!B36</f>
        <v>0</v>
      </c>
      <c r="C37" s="12" t="e">
        <f>SUMIF('１学期社会'!$C$1:$AU$1,"*思考到達率",'１学期社会'!C38:AU38)</f>
        <v>#DIV/0!</v>
      </c>
      <c r="D37" s="12" t="e">
        <f>SUMIF('2学期社会'!$C$1:$AS$1,"*思考到達率",'2学期社会'!C38:AS38)</f>
        <v>#DIV/0!</v>
      </c>
      <c r="E37" s="12" t="e">
        <f>SUMIF('3学期社会'!$C$1:$AS$1,"*思考到達率",'3学期社会'!C38:AS38)</f>
        <v>#DIV/0!</v>
      </c>
      <c r="F37" s="8" t="e">
        <f t="shared" si="0"/>
        <v>#DIV/0!</v>
      </c>
      <c r="G37" s="23" t="e">
        <f t="shared" si="1"/>
        <v>#DIV/0!</v>
      </c>
      <c r="H37" s="12" t="e">
        <f>SUMIF('１学期社会'!$C$1:$AU$1,"*表現処理到達率",'１学期社会'!C38:AU38)</f>
        <v>#DIV/0!</v>
      </c>
      <c r="I37" s="12" t="e">
        <f>SUMIF('2学期社会'!$C$1:$AS$1,"*表現処理到達率",'2学期社会'!C38:AS38)</f>
        <v>#DIV/0!</v>
      </c>
      <c r="J37" s="12" t="e">
        <f>SUMIF('3学期社会'!$C$1:$AS$1,"*表現処理到達率",'3学期社会'!C38:AS38)</f>
        <v>#DIV/0!</v>
      </c>
      <c r="K37" s="8" t="e">
        <f t="shared" si="2"/>
        <v>#DIV/0!</v>
      </c>
      <c r="L37" s="23" t="e">
        <f t="shared" si="3"/>
        <v>#DIV/0!</v>
      </c>
      <c r="M37" s="12" t="e">
        <f>SUMIF('１学期社会'!$C$1:$AU$1,"*知識理解到達率",'１学期社会'!C38:AU38)</f>
        <v>#DIV/0!</v>
      </c>
      <c r="N37" s="12" t="e">
        <f>SUMIF('2学期社会'!$C$1:$AS$1,"*知識理解到達率",'2学期社会'!C38:AS38)</f>
        <v>#DIV/0!</v>
      </c>
      <c r="O37" s="12" t="e">
        <f>SUMIF('3学期社会'!$C$1:$AS$1,"*知識理解到達率",'3学期社会'!C38:AS38)</f>
        <v>#DIV/0!</v>
      </c>
      <c r="P37" s="8" t="e">
        <f t="shared" si="4"/>
        <v>#DIV/0!</v>
      </c>
      <c r="Q37" s="23" t="e">
        <f t="shared" si="5"/>
        <v>#DIV/0!</v>
      </c>
      <c r="R37" s="12" t="e">
        <f>SUMIF('１学期社会'!$C$1:$AU$1,"*合計到達率",'１学期社会'!C38:AU38)</f>
        <v>#DIV/0!</v>
      </c>
      <c r="S37" s="12" t="e">
        <f>SUMIF('2学期社会'!$C$1:$AS$1,"*合計到達率",'2学期社会'!C38:AS38)</f>
        <v>#DIV/0!</v>
      </c>
      <c r="T37" s="12" t="e">
        <f>SUMIF('3学期社会'!$C$1:$AS$1,"*合計到達率",'3学期社会'!C38:AS38)</f>
        <v>#DIV/0!</v>
      </c>
      <c r="U37" s="8" t="e">
        <f t="shared" si="6"/>
        <v>#DIV/0!</v>
      </c>
      <c r="V37" s="33" t="e">
        <f t="shared" si="8"/>
        <v>#DIV/0!</v>
      </c>
      <c r="W37" s="25" t="e">
        <f t="shared" si="7"/>
        <v>#DIV/0!</v>
      </c>
    </row>
    <row r="38" spans="1:23" ht="13.5">
      <c r="A38" s="6">
        <v>37</v>
      </c>
      <c r="B38" s="6">
        <f>'名簿'!B37</f>
        <v>0</v>
      </c>
      <c r="C38" s="12" t="e">
        <f>SUMIF('１学期社会'!$C$1:$AU$1,"*思考到達率",'１学期社会'!C39:AU39)</f>
        <v>#DIV/0!</v>
      </c>
      <c r="D38" s="12" t="e">
        <f>SUMIF('2学期社会'!$C$1:$AS$1,"*思考到達率",'2学期社会'!C39:AS39)</f>
        <v>#DIV/0!</v>
      </c>
      <c r="E38" s="12" t="e">
        <f>SUMIF('3学期社会'!$C$1:$AS$1,"*思考到達率",'3学期社会'!C39:AS39)</f>
        <v>#DIV/0!</v>
      </c>
      <c r="F38" s="8" t="e">
        <f t="shared" si="0"/>
        <v>#DIV/0!</v>
      </c>
      <c r="G38" s="23" t="e">
        <f t="shared" si="1"/>
        <v>#DIV/0!</v>
      </c>
      <c r="H38" s="12" t="e">
        <f>SUMIF('１学期社会'!$C$1:$AU$1,"*表現処理到達率",'１学期社会'!C39:AU39)</f>
        <v>#DIV/0!</v>
      </c>
      <c r="I38" s="12" t="e">
        <f>SUMIF('2学期社会'!$C$1:$AS$1,"*表現処理到達率",'2学期社会'!C39:AS39)</f>
        <v>#DIV/0!</v>
      </c>
      <c r="J38" s="12" t="e">
        <f>SUMIF('3学期社会'!$C$1:$AS$1,"*表現処理到達率",'3学期社会'!C39:AS39)</f>
        <v>#DIV/0!</v>
      </c>
      <c r="K38" s="8" t="e">
        <f t="shared" si="2"/>
        <v>#DIV/0!</v>
      </c>
      <c r="L38" s="23" t="e">
        <f t="shared" si="3"/>
        <v>#DIV/0!</v>
      </c>
      <c r="M38" s="12" t="e">
        <f>SUMIF('１学期社会'!$C$1:$AU$1,"*知識理解到達率",'１学期社会'!C39:AU39)</f>
        <v>#DIV/0!</v>
      </c>
      <c r="N38" s="12" t="e">
        <f>SUMIF('2学期社会'!$C$1:$AS$1,"*知識理解到達率",'2学期社会'!C39:AS39)</f>
        <v>#DIV/0!</v>
      </c>
      <c r="O38" s="12" t="e">
        <f>SUMIF('3学期社会'!$C$1:$AS$1,"*知識理解到達率",'3学期社会'!C39:AS39)</f>
        <v>#DIV/0!</v>
      </c>
      <c r="P38" s="8" t="e">
        <f t="shared" si="4"/>
        <v>#DIV/0!</v>
      </c>
      <c r="Q38" s="23" t="e">
        <f t="shared" si="5"/>
        <v>#DIV/0!</v>
      </c>
      <c r="R38" s="12" t="e">
        <f>SUMIF('１学期社会'!$C$1:$AU$1,"*合計到達率",'１学期社会'!C39:AU39)</f>
        <v>#DIV/0!</v>
      </c>
      <c r="S38" s="12" t="e">
        <f>SUMIF('2学期社会'!$C$1:$AS$1,"*合計到達率",'2学期社会'!C39:AS39)</f>
        <v>#DIV/0!</v>
      </c>
      <c r="T38" s="12" t="e">
        <f>SUMIF('3学期社会'!$C$1:$AS$1,"*合計到達率",'3学期社会'!C39:AS39)</f>
        <v>#DIV/0!</v>
      </c>
      <c r="U38" s="8" t="e">
        <f t="shared" si="6"/>
        <v>#DIV/0!</v>
      </c>
      <c r="V38" s="33" t="e">
        <f t="shared" si="8"/>
        <v>#DIV/0!</v>
      </c>
      <c r="W38" s="25" t="e">
        <f t="shared" si="7"/>
        <v>#DIV/0!</v>
      </c>
    </row>
    <row r="39" spans="1:23" ht="13.5">
      <c r="A39" s="6">
        <v>38</v>
      </c>
      <c r="B39" s="6">
        <f>'名簿'!B38</f>
        <v>0</v>
      </c>
      <c r="C39" s="12" t="e">
        <f>SUMIF('１学期社会'!$C$1:$AU$1,"*思考到達率",'１学期社会'!C40:AU40)</f>
        <v>#DIV/0!</v>
      </c>
      <c r="D39" s="12" t="e">
        <f>SUMIF('2学期社会'!$C$1:$AS$1,"*思考到達率",'2学期社会'!C40:AS40)</f>
        <v>#DIV/0!</v>
      </c>
      <c r="E39" s="12" t="e">
        <f>SUMIF('3学期社会'!$C$1:$AS$1,"*思考到達率",'3学期社会'!C40:AS40)</f>
        <v>#DIV/0!</v>
      </c>
      <c r="F39" s="8" t="e">
        <f t="shared" si="0"/>
        <v>#DIV/0!</v>
      </c>
      <c r="G39" s="23" t="e">
        <f t="shared" si="1"/>
        <v>#DIV/0!</v>
      </c>
      <c r="H39" s="12" t="e">
        <f>SUMIF('１学期社会'!$C$1:$AU$1,"*表現処理到達率",'１学期社会'!C40:AU40)</f>
        <v>#DIV/0!</v>
      </c>
      <c r="I39" s="12" t="e">
        <f>SUMIF('2学期社会'!$C$1:$AS$1,"*表現処理到達率",'2学期社会'!C40:AS40)</f>
        <v>#DIV/0!</v>
      </c>
      <c r="J39" s="12" t="e">
        <f>SUMIF('3学期社会'!$C$1:$AS$1,"*表現処理到達率",'3学期社会'!C40:AS40)</f>
        <v>#DIV/0!</v>
      </c>
      <c r="K39" s="8" t="e">
        <f t="shared" si="2"/>
        <v>#DIV/0!</v>
      </c>
      <c r="L39" s="23" t="e">
        <f t="shared" si="3"/>
        <v>#DIV/0!</v>
      </c>
      <c r="M39" s="12" t="e">
        <f>SUMIF('１学期社会'!$C$1:$AU$1,"*知識理解到達率",'１学期社会'!C40:AU40)</f>
        <v>#DIV/0!</v>
      </c>
      <c r="N39" s="12" t="e">
        <f>SUMIF('2学期社会'!$C$1:$AS$1,"*知識理解到達率",'2学期社会'!C40:AS40)</f>
        <v>#DIV/0!</v>
      </c>
      <c r="O39" s="12" t="e">
        <f>SUMIF('3学期社会'!$C$1:$AS$1,"*知識理解到達率",'3学期社会'!C40:AS40)</f>
        <v>#DIV/0!</v>
      </c>
      <c r="P39" s="8" t="e">
        <f t="shared" si="4"/>
        <v>#DIV/0!</v>
      </c>
      <c r="Q39" s="23" t="e">
        <f t="shared" si="5"/>
        <v>#DIV/0!</v>
      </c>
      <c r="R39" s="12" t="e">
        <f>SUMIF('１学期社会'!$C$1:$AU$1,"*合計到達率",'１学期社会'!C40:AU40)</f>
        <v>#DIV/0!</v>
      </c>
      <c r="S39" s="12" t="e">
        <f>SUMIF('2学期社会'!$C$1:$AS$1,"*合計到達率",'2学期社会'!C40:AS40)</f>
        <v>#DIV/0!</v>
      </c>
      <c r="T39" s="12" t="e">
        <f>SUMIF('3学期社会'!$C$1:$AS$1,"*合計到達率",'3学期社会'!C40:AS40)</f>
        <v>#DIV/0!</v>
      </c>
      <c r="U39" s="8" t="e">
        <f t="shared" si="6"/>
        <v>#DIV/0!</v>
      </c>
      <c r="V39" s="33" t="e">
        <f t="shared" si="8"/>
        <v>#DIV/0!</v>
      </c>
      <c r="W39" s="25" t="e">
        <f t="shared" si="7"/>
        <v>#DIV/0!</v>
      </c>
    </row>
    <row r="40" spans="1:23" ht="13.5">
      <c r="A40" s="6">
        <v>39</v>
      </c>
      <c r="B40" s="6">
        <f>'名簿'!B39</f>
        <v>0</v>
      </c>
      <c r="C40" s="12" t="e">
        <f>SUMIF('１学期社会'!$C$1:$AU$1,"*思考到達率",'１学期社会'!C41:AU41)</f>
        <v>#DIV/0!</v>
      </c>
      <c r="D40" s="12" t="e">
        <f>SUMIF('2学期社会'!$C$1:$AS$1,"*思考到達率",'2学期社会'!C41:AS41)</f>
        <v>#DIV/0!</v>
      </c>
      <c r="E40" s="12" t="e">
        <f>SUMIF('3学期社会'!$C$1:$AS$1,"*思考到達率",'3学期社会'!C41:AS41)</f>
        <v>#DIV/0!</v>
      </c>
      <c r="F40" s="8" t="e">
        <f t="shared" si="0"/>
        <v>#DIV/0!</v>
      </c>
      <c r="G40" s="23" t="e">
        <f t="shared" si="1"/>
        <v>#DIV/0!</v>
      </c>
      <c r="H40" s="12" t="e">
        <f>SUMIF('１学期社会'!$C$1:$AU$1,"*表現処理到達率",'１学期社会'!C41:AU41)</f>
        <v>#DIV/0!</v>
      </c>
      <c r="I40" s="12" t="e">
        <f>SUMIF('2学期社会'!$C$1:$AS$1,"*表現処理到達率",'2学期社会'!C41:AS41)</f>
        <v>#DIV/0!</v>
      </c>
      <c r="J40" s="12" t="e">
        <f>SUMIF('3学期社会'!$C$1:$AS$1,"*表現処理到達率",'3学期社会'!C41:AS41)</f>
        <v>#DIV/0!</v>
      </c>
      <c r="K40" s="8" t="e">
        <f t="shared" si="2"/>
        <v>#DIV/0!</v>
      </c>
      <c r="L40" s="23" t="e">
        <f t="shared" si="3"/>
        <v>#DIV/0!</v>
      </c>
      <c r="M40" s="12" t="e">
        <f>SUMIF('１学期社会'!$C$1:$AU$1,"*知識理解到達率",'１学期社会'!C41:AU41)</f>
        <v>#DIV/0!</v>
      </c>
      <c r="N40" s="12" t="e">
        <f>SUMIF('2学期社会'!$C$1:$AS$1,"*知識理解到達率",'2学期社会'!C41:AS41)</f>
        <v>#DIV/0!</v>
      </c>
      <c r="O40" s="12" t="e">
        <f>SUMIF('3学期社会'!$C$1:$AS$1,"*知識理解到達率",'3学期社会'!C41:AS41)</f>
        <v>#DIV/0!</v>
      </c>
      <c r="P40" s="8" t="e">
        <f t="shared" si="4"/>
        <v>#DIV/0!</v>
      </c>
      <c r="Q40" s="23" t="e">
        <f t="shared" si="5"/>
        <v>#DIV/0!</v>
      </c>
      <c r="R40" s="12" t="e">
        <f>SUMIF('１学期社会'!$C$1:$AU$1,"*合計到達率",'１学期社会'!C41:AU41)</f>
        <v>#DIV/0!</v>
      </c>
      <c r="S40" s="12" t="e">
        <f>SUMIF('2学期社会'!$C$1:$AS$1,"*合計到達率",'2学期社会'!C41:AS41)</f>
        <v>#DIV/0!</v>
      </c>
      <c r="T40" s="12" t="e">
        <f>SUMIF('3学期社会'!$C$1:$AS$1,"*合計到達率",'3学期社会'!C41:AS41)</f>
        <v>#DIV/0!</v>
      </c>
      <c r="U40" s="8" t="e">
        <f t="shared" si="6"/>
        <v>#DIV/0!</v>
      </c>
      <c r="V40" s="33" t="e">
        <f t="shared" si="8"/>
        <v>#DIV/0!</v>
      </c>
      <c r="W40" s="25" t="e">
        <f t="shared" si="7"/>
        <v>#DIV/0!</v>
      </c>
    </row>
    <row r="41" spans="1:23" ht="13.5">
      <c r="A41" s="6">
        <v>40</v>
      </c>
      <c r="B41" s="6">
        <f>'名簿'!B40</f>
        <v>0</v>
      </c>
      <c r="C41" s="12" t="e">
        <f>SUMIF('１学期社会'!$C$1:$AU$1,"*思考到達率",'１学期社会'!C42:AU42)</f>
        <v>#DIV/0!</v>
      </c>
      <c r="D41" s="12" t="e">
        <f>SUMIF('2学期社会'!$C$1:$AS$1,"*思考到達率",'2学期社会'!C42:AS42)</f>
        <v>#DIV/0!</v>
      </c>
      <c r="E41" s="12" t="e">
        <f>SUMIF('3学期社会'!$C$1:$AS$1,"*思考到達率",'3学期社会'!C42:AS42)</f>
        <v>#DIV/0!</v>
      </c>
      <c r="F41" s="8" t="e">
        <f t="shared" si="0"/>
        <v>#DIV/0!</v>
      </c>
      <c r="G41" s="23" t="e">
        <f t="shared" si="1"/>
        <v>#DIV/0!</v>
      </c>
      <c r="H41" s="12" t="e">
        <f>SUMIF('１学期社会'!$C$1:$AU$1,"*表現処理到達率",'１学期社会'!C42:AU42)</f>
        <v>#DIV/0!</v>
      </c>
      <c r="I41" s="12" t="e">
        <f>SUMIF('2学期社会'!$C$1:$AS$1,"*表現処理到達率",'2学期社会'!C42:AS42)</f>
        <v>#DIV/0!</v>
      </c>
      <c r="J41" s="12" t="e">
        <f>SUMIF('3学期社会'!$C$1:$AS$1,"*表現処理到達率",'3学期社会'!C42:AS42)</f>
        <v>#DIV/0!</v>
      </c>
      <c r="K41" s="8" t="e">
        <f t="shared" si="2"/>
        <v>#DIV/0!</v>
      </c>
      <c r="L41" s="23" t="e">
        <f t="shared" si="3"/>
        <v>#DIV/0!</v>
      </c>
      <c r="M41" s="12" t="e">
        <f>SUMIF('１学期社会'!$C$1:$AU$1,"*知識理解到達率",'１学期社会'!C42:AU42)</f>
        <v>#DIV/0!</v>
      </c>
      <c r="N41" s="12" t="e">
        <f>SUMIF('2学期社会'!$C$1:$AS$1,"*知識理解到達率",'2学期社会'!C42:AS42)</f>
        <v>#DIV/0!</v>
      </c>
      <c r="O41" s="12" t="e">
        <f>SUMIF('3学期社会'!$C$1:$AS$1,"*知識理解到達率",'3学期社会'!C42:AS42)</f>
        <v>#DIV/0!</v>
      </c>
      <c r="P41" s="8" t="e">
        <f t="shared" si="4"/>
        <v>#DIV/0!</v>
      </c>
      <c r="Q41" s="23" t="e">
        <f t="shared" si="5"/>
        <v>#DIV/0!</v>
      </c>
      <c r="R41" s="12" t="e">
        <f>SUMIF('１学期社会'!$C$1:$AU$1,"*合計到達率",'１学期社会'!C42:AU42)</f>
        <v>#DIV/0!</v>
      </c>
      <c r="S41" s="12" t="e">
        <f>SUMIF('2学期社会'!$C$1:$AS$1,"*合計到達率",'2学期社会'!C42:AS42)</f>
        <v>#DIV/0!</v>
      </c>
      <c r="T41" s="12" t="e">
        <f>SUMIF('3学期社会'!$C$1:$AS$1,"*合計到達率",'3学期社会'!C42:AS42)</f>
        <v>#DIV/0!</v>
      </c>
      <c r="U41" s="8" t="e">
        <f t="shared" si="6"/>
        <v>#DIV/0!</v>
      </c>
      <c r="V41" s="33" t="e">
        <f t="shared" si="8"/>
        <v>#DIV/0!</v>
      </c>
      <c r="W41" s="25" t="e">
        <f t="shared" si="7"/>
        <v>#DIV/0!</v>
      </c>
    </row>
  </sheetData>
  <sheetProtection sheet="1" objects="1" scenarios="1"/>
  <printOptions gridLines="1"/>
  <pageMargins left="0.787" right="0.787" top="0.984" bottom="0.984" header="0.512" footer="0.512"/>
  <pageSetup horizontalDpi="600" verticalDpi="600" orientation="landscape" paperSize="9" scale="68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3"/>
  <sheetViews>
    <sheetView zoomScaleSheetLayoutView="100" zoomScalePageLayoutView="0" workbookViewId="0" topLeftCell="A1">
      <pane xSplit="2" ySplit="1" topLeftCell="C2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R31" sqref="R31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19" width="6.625" style="16" customWidth="1"/>
    <col min="20" max="20" width="8.25390625" style="17" customWidth="1"/>
    <col min="21" max="21" width="6.75390625" style="17" customWidth="1"/>
    <col min="22" max="22" width="4.50390625" style="28" customWidth="1"/>
    <col min="23" max="23" width="5.375" style="17" customWidth="1"/>
    <col min="24" max="25" width="8.25390625" style="17" customWidth="1"/>
    <col min="26" max="26" width="4.50390625" style="28" customWidth="1"/>
    <col min="27" max="27" width="5.25390625" style="17" customWidth="1"/>
    <col min="28" max="29" width="8.625" style="17" customWidth="1"/>
    <col min="30" max="30" width="4.50390625" style="28" customWidth="1"/>
    <col min="31" max="31" width="4.50390625" style="17" customWidth="1"/>
    <col min="32" max="32" width="6.625" style="17" customWidth="1"/>
    <col min="33" max="33" width="6.625" style="19" customWidth="1"/>
    <col min="34" max="34" width="4.625" style="28" customWidth="1"/>
    <col min="35" max="35" width="6.625" style="17" customWidth="1"/>
    <col min="36" max="36" width="4.625" style="15" customWidth="1"/>
    <col min="37" max="37" width="6.625" style="20" customWidth="1"/>
    <col min="38" max="38" width="6.625" style="15" customWidth="1"/>
    <col min="39" max="16384" width="9.00390625" style="15" customWidth="1"/>
  </cols>
  <sheetData>
    <row r="1" spans="1:37" s="6" customFormat="1" ht="52.5" customHeight="1">
      <c r="A1" s="1" t="s">
        <v>3</v>
      </c>
      <c r="B1" s="6" t="s">
        <v>1</v>
      </c>
      <c r="C1" s="2" t="s">
        <v>52</v>
      </c>
      <c r="D1" s="2" t="s">
        <v>53</v>
      </c>
      <c r="E1" s="2" t="s">
        <v>54</v>
      </c>
      <c r="F1" s="2" t="s">
        <v>159</v>
      </c>
      <c r="G1" s="2" t="s">
        <v>16</v>
      </c>
      <c r="H1" s="2" t="s">
        <v>15</v>
      </c>
      <c r="I1" s="2" t="s">
        <v>160</v>
      </c>
      <c r="J1" s="2" t="s">
        <v>161</v>
      </c>
      <c r="K1" s="2" t="s">
        <v>162</v>
      </c>
      <c r="L1" s="2" t="s">
        <v>164</v>
      </c>
      <c r="M1" s="2" t="s">
        <v>14</v>
      </c>
      <c r="N1" s="2" t="s">
        <v>16</v>
      </c>
      <c r="O1" s="2" t="s">
        <v>64</v>
      </c>
      <c r="P1" s="2" t="s">
        <v>68</v>
      </c>
      <c r="Q1" s="2" t="s">
        <v>14</v>
      </c>
      <c r="R1" s="2" t="s">
        <v>16</v>
      </c>
      <c r="S1" s="10"/>
      <c r="T1" s="3" t="s">
        <v>15</v>
      </c>
      <c r="U1" s="3" t="s">
        <v>39</v>
      </c>
      <c r="V1" s="26" t="s">
        <v>15</v>
      </c>
      <c r="W1" s="35" t="s">
        <v>138</v>
      </c>
      <c r="X1" s="3" t="s">
        <v>16</v>
      </c>
      <c r="Y1" s="3" t="s">
        <v>40</v>
      </c>
      <c r="Z1" s="26" t="s">
        <v>16</v>
      </c>
      <c r="AA1" s="35" t="s">
        <v>138</v>
      </c>
      <c r="AB1" s="3" t="s">
        <v>14</v>
      </c>
      <c r="AC1" s="3" t="s">
        <v>38</v>
      </c>
      <c r="AD1" s="26" t="s">
        <v>14</v>
      </c>
      <c r="AE1" s="35" t="s">
        <v>138</v>
      </c>
      <c r="AF1" s="3" t="s">
        <v>5</v>
      </c>
      <c r="AG1" s="5" t="s">
        <v>35</v>
      </c>
      <c r="AH1" s="26" t="s">
        <v>0</v>
      </c>
      <c r="AI1" s="3" t="s">
        <v>2</v>
      </c>
      <c r="AJ1" s="1" t="s">
        <v>139</v>
      </c>
      <c r="AK1" s="12"/>
    </row>
    <row r="2" spans="1:37" s="6" customFormat="1" ht="13.5">
      <c r="A2" s="1"/>
      <c r="B2" s="6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>
        <f>SUMIF($C$1:$S$1,"*思考",C2:S2)</f>
        <v>0</v>
      </c>
      <c r="U2" s="8" t="e">
        <f>T2/$T$2</f>
        <v>#DIV/0!</v>
      </c>
      <c r="V2" s="26"/>
      <c r="W2" s="3">
        <f>COUNTIF($V$3:$V$50,"◎")</f>
        <v>0</v>
      </c>
      <c r="X2" s="7">
        <f>SUMIF($C$1:$S$1,"*表現処理",C2:S2)</f>
        <v>0</v>
      </c>
      <c r="Y2" s="8" t="e">
        <f>X2/$X$2</f>
        <v>#DIV/0!</v>
      </c>
      <c r="Z2" s="26"/>
      <c r="AA2" s="3">
        <f>COUNTIF($Z$3:$Z$50,"◎")</f>
        <v>0</v>
      </c>
      <c r="AB2" s="7">
        <f>SUMIF($C$1:$S$1,"*知識理解",C2:S2)</f>
        <v>0</v>
      </c>
      <c r="AC2" s="8" t="e">
        <f>AB2/$AB$2</f>
        <v>#DIV/0!</v>
      </c>
      <c r="AD2" s="26"/>
      <c r="AE2" s="3">
        <f>COUNTIF($AD$3:$AD$50,"◎")</f>
        <v>0</v>
      </c>
      <c r="AF2" s="7">
        <f aca="true" t="shared" si="0" ref="AF2:AF42">SUM(C2:S2)</f>
        <v>0</v>
      </c>
      <c r="AG2" s="8" t="e">
        <f>AF2/$AF$2</f>
        <v>#DIV/0!</v>
      </c>
      <c r="AH2" s="26"/>
      <c r="AI2" s="3"/>
      <c r="AJ2" s="6">
        <f>COUNTIF($AH$3:$AH$50,"a")</f>
        <v>0</v>
      </c>
      <c r="AK2" s="12"/>
    </row>
    <row r="3" spans="1:37" s="6" customFormat="1" ht="13.5">
      <c r="A3" s="6">
        <v>1</v>
      </c>
      <c r="B3" s="6">
        <f>'名簿'!B1</f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1"/>
      <c r="Q3" s="11"/>
      <c r="R3" s="11"/>
      <c r="S3" s="11"/>
      <c r="T3" s="7">
        <f aca="true" t="shared" si="1" ref="T3:T42">SUMIF($C$1:$S$1,"*思考",C3:S3)</f>
        <v>0</v>
      </c>
      <c r="U3" s="8" t="e">
        <f aca="true" t="shared" si="2" ref="U3:U42">T3/$T$2</f>
        <v>#DIV/0!</v>
      </c>
      <c r="V3" s="27" t="e">
        <f aca="true" t="shared" si="3" ref="V3:V42">VLOOKUP(U3,$AK$5:$AL$8,2)</f>
        <v>#DIV/0!</v>
      </c>
      <c r="W3" s="3">
        <f>COUNTIF($V$3:$V$50,"○")</f>
        <v>0</v>
      </c>
      <c r="X3" s="7">
        <f aca="true" t="shared" si="4" ref="X3:X42">SUMIF($C$1:$S$1,"*表現処理",C3:S3)</f>
        <v>0</v>
      </c>
      <c r="Y3" s="8" t="e">
        <f aca="true" t="shared" si="5" ref="Y3:Y42">X3/$X$2</f>
        <v>#DIV/0!</v>
      </c>
      <c r="Z3" s="27" t="e">
        <f aca="true" t="shared" si="6" ref="Z3:Z42">VLOOKUP(Y3,$AK$5:$AL$8,2)</f>
        <v>#DIV/0!</v>
      </c>
      <c r="AA3" s="3">
        <f>COUNTIF($Z$3:$Z$50,"○")</f>
        <v>0</v>
      </c>
      <c r="AB3" s="7">
        <f aca="true" t="shared" si="7" ref="AB3:AB42">SUMIF($C$1:$S$1,"*知識理解",C3:S3)</f>
        <v>0</v>
      </c>
      <c r="AC3" s="8" t="e">
        <f aca="true" t="shared" si="8" ref="AC3:AC42">AB3/$AB$2</f>
        <v>#DIV/0!</v>
      </c>
      <c r="AD3" s="27" t="e">
        <f aca="true" t="shared" si="9" ref="AD3:AD42">VLOOKUP(AC3,$AK$5:$AL$8,2)</f>
        <v>#DIV/0!</v>
      </c>
      <c r="AE3" s="3">
        <f>COUNTIF($AD$3:$AD$50,"○")</f>
        <v>0</v>
      </c>
      <c r="AF3" s="7">
        <f t="shared" si="0"/>
        <v>0</v>
      </c>
      <c r="AG3" s="8" t="e">
        <f aca="true" t="shared" si="10" ref="AG3:AG42">AF3/$AF$2</f>
        <v>#DIV/0!</v>
      </c>
      <c r="AH3" s="27" t="e">
        <f>VLOOKUP(AG3,$AK$10:$AL$13,2)</f>
        <v>#DIV/0!</v>
      </c>
      <c r="AI3" s="7">
        <f aca="true" t="shared" si="11" ref="AI3:AI42">RANK(AF3,$AF$3:$AF$42)</f>
        <v>1</v>
      </c>
      <c r="AJ3" s="6">
        <f>COUNTIF($AH$3:$AH$50,"b")</f>
        <v>0</v>
      </c>
      <c r="AK3" s="12"/>
    </row>
    <row r="4" spans="1:37" s="6" customFormat="1" ht="13.5">
      <c r="A4" s="6">
        <v>2</v>
      </c>
      <c r="B4" s="6">
        <f>'名簿'!B2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1"/>
      <c r="Q4" s="11"/>
      <c r="R4" s="11"/>
      <c r="S4" s="11"/>
      <c r="T4" s="7">
        <f t="shared" si="1"/>
        <v>0</v>
      </c>
      <c r="U4" s="8" t="e">
        <f t="shared" si="2"/>
        <v>#DIV/0!</v>
      </c>
      <c r="V4" s="27" t="e">
        <f t="shared" si="3"/>
        <v>#DIV/0!</v>
      </c>
      <c r="W4" s="3">
        <f>COUNTIF($V$3:$V$50,"△")</f>
        <v>0</v>
      </c>
      <c r="X4" s="7">
        <f t="shared" si="4"/>
        <v>0</v>
      </c>
      <c r="Y4" s="8" t="e">
        <f t="shared" si="5"/>
        <v>#DIV/0!</v>
      </c>
      <c r="Z4" s="27" t="e">
        <f t="shared" si="6"/>
        <v>#DIV/0!</v>
      </c>
      <c r="AA4" s="3">
        <f>COUNTIF($Z$3:$Z$50,"△")</f>
        <v>0</v>
      </c>
      <c r="AB4" s="7">
        <f t="shared" si="7"/>
        <v>0</v>
      </c>
      <c r="AC4" s="8" t="e">
        <f t="shared" si="8"/>
        <v>#DIV/0!</v>
      </c>
      <c r="AD4" s="27" t="e">
        <f t="shared" si="9"/>
        <v>#DIV/0!</v>
      </c>
      <c r="AE4" s="3">
        <f>COUNTIF($AD$3:$AD$50,"△")</f>
        <v>0</v>
      </c>
      <c r="AF4" s="7">
        <f t="shared" si="0"/>
        <v>0</v>
      </c>
      <c r="AG4" s="8" t="e">
        <f t="shared" si="10"/>
        <v>#DIV/0!</v>
      </c>
      <c r="AH4" s="27" t="e">
        <f aca="true" t="shared" si="12" ref="AH4:AH42">VLOOKUP(AG4,$AK$10:$AL$13,2)</f>
        <v>#DIV/0!</v>
      </c>
      <c r="AI4" s="7">
        <f t="shared" si="11"/>
        <v>1</v>
      </c>
      <c r="AJ4" s="6">
        <f>COUNTIF($AH$3:$AH$50,"c")</f>
        <v>0</v>
      </c>
      <c r="AK4" s="12"/>
    </row>
    <row r="5" spans="1:38" s="6" customFormat="1" ht="13.5">
      <c r="A5" s="6">
        <v>3</v>
      </c>
      <c r="B5" s="6">
        <f>'名簿'!B3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1"/>
      <c r="Q5" s="11"/>
      <c r="R5" s="11"/>
      <c r="S5" s="11"/>
      <c r="T5" s="7">
        <f t="shared" si="1"/>
        <v>0</v>
      </c>
      <c r="U5" s="8" t="e">
        <f t="shared" si="2"/>
        <v>#DIV/0!</v>
      </c>
      <c r="V5" s="27" t="e">
        <f t="shared" si="3"/>
        <v>#DIV/0!</v>
      </c>
      <c r="W5" s="7"/>
      <c r="X5" s="7">
        <f t="shared" si="4"/>
        <v>0</v>
      </c>
      <c r="Y5" s="8" t="e">
        <f t="shared" si="5"/>
        <v>#DIV/0!</v>
      </c>
      <c r="Z5" s="27" t="e">
        <f t="shared" si="6"/>
        <v>#DIV/0!</v>
      </c>
      <c r="AA5" s="7"/>
      <c r="AB5" s="7">
        <f t="shared" si="7"/>
        <v>0</v>
      </c>
      <c r="AC5" s="8" t="e">
        <f t="shared" si="8"/>
        <v>#DIV/0!</v>
      </c>
      <c r="AD5" s="27" t="e">
        <f t="shared" si="9"/>
        <v>#DIV/0!</v>
      </c>
      <c r="AE5" s="7"/>
      <c r="AF5" s="7">
        <f t="shared" si="0"/>
        <v>0</v>
      </c>
      <c r="AG5" s="8" t="e">
        <f t="shared" si="10"/>
        <v>#DIV/0!</v>
      </c>
      <c r="AH5" s="27" t="e">
        <f t="shared" si="12"/>
        <v>#DIV/0!</v>
      </c>
      <c r="AI5" s="7">
        <f t="shared" si="11"/>
        <v>1</v>
      </c>
      <c r="AK5" s="13">
        <v>0</v>
      </c>
      <c r="AL5" s="14" t="s">
        <v>50</v>
      </c>
    </row>
    <row r="6" spans="1:38" s="6" customFormat="1" ht="13.5">
      <c r="A6" s="6">
        <v>4</v>
      </c>
      <c r="B6" s="6">
        <f>'名簿'!B4</f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7">
        <f t="shared" si="1"/>
        <v>0</v>
      </c>
      <c r="U6" s="8" t="e">
        <f t="shared" si="2"/>
        <v>#DIV/0!</v>
      </c>
      <c r="V6" s="27" t="e">
        <f t="shared" si="3"/>
        <v>#DIV/0!</v>
      </c>
      <c r="W6" s="7"/>
      <c r="X6" s="7">
        <f t="shared" si="4"/>
        <v>0</v>
      </c>
      <c r="Y6" s="8" t="e">
        <f t="shared" si="5"/>
        <v>#DIV/0!</v>
      </c>
      <c r="Z6" s="27" t="e">
        <f t="shared" si="6"/>
        <v>#DIV/0!</v>
      </c>
      <c r="AA6" s="7"/>
      <c r="AB6" s="7">
        <f t="shared" si="7"/>
        <v>0</v>
      </c>
      <c r="AC6" s="8" t="e">
        <f t="shared" si="8"/>
        <v>#DIV/0!</v>
      </c>
      <c r="AD6" s="27" t="e">
        <f t="shared" si="9"/>
        <v>#DIV/0!</v>
      </c>
      <c r="AE6" s="7"/>
      <c r="AF6" s="7">
        <f t="shared" si="0"/>
        <v>0</v>
      </c>
      <c r="AG6" s="8" t="e">
        <f t="shared" si="10"/>
        <v>#DIV/0!</v>
      </c>
      <c r="AH6" s="27" t="e">
        <f t="shared" si="12"/>
        <v>#DIV/0!</v>
      </c>
      <c r="AI6" s="7">
        <f t="shared" si="11"/>
        <v>1</v>
      </c>
      <c r="AK6" s="13">
        <v>0.01</v>
      </c>
      <c r="AL6" s="14" t="s">
        <v>132</v>
      </c>
    </row>
    <row r="7" spans="1:38" s="6" customFormat="1" ht="13.5">
      <c r="A7" s="6">
        <v>5</v>
      </c>
      <c r="B7" s="6">
        <f>'名簿'!B5</f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"/>
      <c r="Q7" s="11"/>
      <c r="R7" s="11"/>
      <c r="S7" s="11"/>
      <c r="T7" s="7">
        <f t="shared" si="1"/>
        <v>0</v>
      </c>
      <c r="U7" s="8" t="e">
        <f t="shared" si="2"/>
        <v>#DIV/0!</v>
      </c>
      <c r="V7" s="27" t="e">
        <f t="shared" si="3"/>
        <v>#DIV/0!</v>
      </c>
      <c r="W7" s="7"/>
      <c r="X7" s="7">
        <f t="shared" si="4"/>
        <v>0</v>
      </c>
      <c r="Y7" s="8" t="e">
        <f t="shared" si="5"/>
        <v>#DIV/0!</v>
      </c>
      <c r="Z7" s="27" t="e">
        <f t="shared" si="6"/>
        <v>#DIV/0!</v>
      </c>
      <c r="AA7" s="7"/>
      <c r="AB7" s="7">
        <f t="shared" si="7"/>
        <v>0</v>
      </c>
      <c r="AC7" s="8" t="e">
        <f t="shared" si="8"/>
        <v>#DIV/0!</v>
      </c>
      <c r="AD7" s="27" t="e">
        <f t="shared" si="9"/>
        <v>#DIV/0!</v>
      </c>
      <c r="AE7" s="7"/>
      <c r="AF7" s="7">
        <f t="shared" si="0"/>
        <v>0</v>
      </c>
      <c r="AG7" s="8" t="e">
        <f t="shared" si="10"/>
        <v>#DIV/0!</v>
      </c>
      <c r="AH7" s="27" t="e">
        <f t="shared" si="12"/>
        <v>#DIV/0!</v>
      </c>
      <c r="AI7" s="7">
        <f t="shared" si="11"/>
        <v>1</v>
      </c>
      <c r="AK7" s="13">
        <v>0.6</v>
      </c>
      <c r="AL7" s="14" t="s">
        <v>133</v>
      </c>
    </row>
    <row r="8" spans="1:38" s="6" customFormat="1" ht="13.5">
      <c r="A8" s="6">
        <v>6</v>
      </c>
      <c r="B8" s="6">
        <f>'名簿'!B6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/>
      <c r="Q8" s="11"/>
      <c r="R8" s="11"/>
      <c r="S8" s="11"/>
      <c r="T8" s="7">
        <f t="shared" si="1"/>
        <v>0</v>
      </c>
      <c r="U8" s="8" t="e">
        <f t="shared" si="2"/>
        <v>#DIV/0!</v>
      </c>
      <c r="V8" s="27" t="e">
        <f t="shared" si="3"/>
        <v>#DIV/0!</v>
      </c>
      <c r="W8" s="7"/>
      <c r="X8" s="7">
        <f t="shared" si="4"/>
        <v>0</v>
      </c>
      <c r="Y8" s="8" t="e">
        <f t="shared" si="5"/>
        <v>#DIV/0!</v>
      </c>
      <c r="Z8" s="27" t="e">
        <f t="shared" si="6"/>
        <v>#DIV/0!</v>
      </c>
      <c r="AA8" s="7"/>
      <c r="AB8" s="7">
        <f t="shared" si="7"/>
        <v>0</v>
      </c>
      <c r="AC8" s="8" t="e">
        <f t="shared" si="8"/>
        <v>#DIV/0!</v>
      </c>
      <c r="AD8" s="27" t="e">
        <f t="shared" si="9"/>
        <v>#DIV/0!</v>
      </c>
      <c r="AE8" s="7"/>
      <c r="AF8" s="7">
        <f t="shared" si="0"/>
        <v>0</v>
      </c>
      <c r="AG8" s="8" t="e">
        <f t="shared" si="10"/>
        <v>#DIV/0!</v>
      </c>
      <c r="AH8" s="27" t="e">
        <f t="shared" si="12"/>
        <v>#DIV/0!</v>
      </c>
      <c r="AI8" s="7">
        <f t="shared" si="11"/>
        <v>1</v>
      </c>
      <c r="AK8" s="13">
        <v>0.95</v>
      </c>
      <c r="AL8" s="14" t="s">
        <v>134</v>
      </c>
    </row>
    <row r="9" spans="1:37" s="6" customFormat="1" ht="13.5">
      <c r="A9" s="6">
        <v>7</v>
      </c>
      <c r="B9" s="6">
        <f>'名簿'!B7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"/>
      <c r="Q9" s="11"/>
      <c r="R9" s="11"/>
      <c r="S9" s="11"/>
      <c r="T9" s="7">
        <f t="shared" si="1"/>
        <v>0</v>
      </c>
      <c r="U9" s="8" t="e">
        <f t="shared" si="2"/>
        <v>#DIV/0!</v>
      </c>
      <c r="V9" s="27" t="e">
        <f t="shared" si="3"/>
        <v>#DIV/0!</v>
      </c>
      <c r="W9" s="7"/>
      <c r="X9" s="7">
        <f t="shared" si="4"/>
        <v>0</v>
      </c>
      <c r="Y9" s="8" t="e">
        <f t="shared" si="5"/>
        <v>#DIV/0!</v>
      </c>
      <c r="Z9" s="27" t="e">
        <f t="shared" si="6"/>
        <v>#DIV/0!</v>
      </c>
      <c r="AA9" s="7"/>
      <c r="AB9" s="7">
        <f t="shared" si="7"/>
        <v>0</v>
      </c>
      <c r="AC9" s="8" t="e">
        <f t="shared" si="8"/>
        <v>#DIV/0!</v>
      </c>
      <c r="AD9" s="27" t="e">
        <f t="shared" si="9"/>
        <v>#DIV/0!</v>
      </c>
      <c r="AE9" s="7"/>
      <c r="AF9" s="7">
        <f t="shared" si="0"/>
        <v>0</v>
      </c>
      <c r="AG9" s="8" t="e">
        <f t="shared" si="10"/>
        <v>#DIV/0!</v>
      </c>
      <c r="AH9" s="27" t="e">
        <f t="shared" si="12"/>
        <v>#DIV/0!</v>
      </c>
      <c r="AI9" s="7">
        <f t="shared" si="11"/>
        <v>1</v>
      </c>
      <c r="AK9" s="12"/>
    </row>
    <row r="10" spans="1:38" s="6" customFormat="1" ht="13.5">
      <c r="A10" s="6">
        <v>8</v>
      </c>
      <c r="B10" s="6">
        <f>'名簿'!B8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1"/>
      <c r="Q10" s="11"/>
      <c r="R10" s="11"/>
      <c r="S10" s="11"/>
      <c r="T10" s="7">
        <f t="shared" si="1"/>
        <v>0</v>
      </c>
      <c r="U10" s="8" t="e">
        <f t="shared" si="2"/>
        <v>#DIV/0!</v>
      </c>
      <c r="V10" s="27" t="e">
        <f t="shared" si="3"/>
        <v>#DIV/0!</v>
      </c>
      <c r="W10" s="7"/>
      <c r="X10" s="7">
        <f t="shared" si="4"/>
        <v>0</v>
      </c>
      <c r="Y10" s="8" t="e">
        <f t="shared" si="5"/>
        <v>#DIV/0!</v>
      </c>
      <c r="Z10" s="27" t="e">
        <f t="shared" si="6"/>
        <v>#DIV/0!</v>
      </c>
      <c r="AA10" s="7"/>
      <c r="AB10" s="7">
        <f t="shared" si="7"/>
        <v>0</v>
      </c>
      <c r="AC10" s="8" t="e">
        <f t="shared" si="8"/>
        <v>#DIV/0!</v>
      </c>
      <c r="AD10" s="27" t="e">
        <f t="shared" si="9"/>
        <v>#DIV/0!</v>
      </c>
      <c r="AE10" s="7"/>
      <c r="AF10" s="7">
        <f t="shared" si="0"/>
        <v>0</v>
      </c>
      <c r="AG10" s="8" t="e">
        <f t="shared" si="10"/>
        <v>#DIV/0!</v>
      </c>
      <c r="AH10" s="27" t="e">
        <f t="shared" si="12"/>
        <v>#DIV/0!</v>
      </c>
      <c r="AI10" s="7">
        <f t="shared" si="11"/>
        <v>1</v>
      </c>
      <c r="AK10" s="13">
        <v>0</v>
      </c>
      <c r="AL10" s="14" t="s">
        <v>50</v>
      </c>
    </row>
    <row r="11" spans="1:38" s="6" customFormat="1" ht="13.5">
      <c r="A11" s="6">
        <v>9</v>
      </c>
      <c r="B11" s="6">
        <f>'名簿'!B9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1"/>
      <c r="Q11" s="11"/>
      <c r="R11" s="11"/>
      <c r="S11" s="11"/>
      <c r="T11" s="7">
        <f t="shared" si="1"/>
        <v>0</v>
      </c>
      <c r="U11" s="8" t="e">
        <f t="shared" si="2"/>
        <v>#DIV/0!</v>
      </c>
      <c r="V11" s="27" t="e">
        <f t="shared" si="3"/>
        <v>#DIV/0!</v>
      </c>
      <c r="W11" s="7"/>
      <c r="X11" s="7">
        <f t="shared" si="4"/>
        <v>0</v>
      </c>
      <c r="Y11" s="8" t="e">
        <f t="shared" si="5"/>
        <v>#DIV/0!</v>
      </c>
      <c r="Z11" s="27" t="e">
        <f t="shared" si="6"/>
        <v>#DIV/0!</v>
      </c>
      <c r="AA11" s="7"/>
      <c r="AB11" s="7">
        <f t="shared" si="7"/>
        <v>0</v>
      </c>
      <c r="AC11" s="8" t="e">
        <f t="shared" si="8"/>
        <v>#DIV/0!</v>
      </c>
      <c r="AD11" s="27" t="e">
        <f t="shared" si="9"/>
        <v>#DIV/0!</v>
      </c>
      <c r="AE11" s="7"/>
      <c r="AF11" s="7">
        <f t="shared" si="0"/>
        <v>0</v>
      </c>
      <c r="AG11" s="8" t="e">
        <f t="shared" si="10"/>
        <v>#DIV/0!</v>
      </c>
      <c r="AH11" s="27" t="e">
        <f t="shared" si="12"/>
        <v>#DIV/0!</v>
      </c>
      <c r="AI11" s="7">
        <f t="shared" si="11"/>
        <v>1</v>
      </c>
      <c r="AK11" s="13">
        <v>0.01</v>
      </c>
      <c r="AL11" s="14" t="s">
        <v>135</v>
      </c>
    </row>
    <row r="12" spans="1:38" s="6" customFormat="1" ht="13.5">
      <c r="A12" s="6">
        <v>10</v>
      </c>
      <c r="B12" s="6">
        <f>'名簿'!B10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1"/>
      <c r="Q12" s="11"/>
      <c r="R12" s="11"/>
      <c r="S12" s="11"/>
      <c r="T12" s="7">
        <f t="shared" si="1"/>
        <v>0</v>
      </c>
      <c r="U12" s="8" t="e">
        <f t="shared" si="2"/>
        <v>#DIV/0!</v>
      </c>
      <c r="V12" s="27" t="e">
        <f t="shared" si="3"/>
        <v>#DIV/0!</v>
      </c>
      <c r="W12" s="7"/>
      <c r="X12" s="7">
        <f t="shared" si="4"/>
        <v>0</v>
      </c>
      <c r="Y12" s="8" t="e">
        <f t="shared" si="5"/>
        <v>#DIV/0!</v>
      </c>
      <c r="Z12" s="27" t="e">
        <f t="shared" si="6"/>
        <v>#DIV/0!</v>
      </c>
      <c r="AA12" s="7"/>
      <c r="AB12" s="7">
        <f t="shared" si="7"/>
        <v>0</v>
      </c>
      <c r="AC12" s="8" t="e">
        <f t="shared" si="8"/>
        <v>#DIV/0!</v>
      </c>
      <c r="AD12" s="27" t="e">
        <f t="shared" si="9"/>
        <v>#DIV/0!</v>
      </c>
      <c r="AE12" s="7"/>
      <c r="AF12" s="7">
        <f t="shared" si="0"/>
        <v>0</v>
      </c>
      <c r="AG12" s="8" t="e">
        <f t="shared" si="10"/>
        <v>#DIV/0!</v>
      </c>
      <c r="AH12" s="27" t="e">
        <f t="shared" si="12"/>
        <v>#DIV/0!</v>
      </c>
      <c r="AI12" s="7">
        <f t="shared" si="11"/>
        <v>1</v>
      </c>
      <c r="AK12" s="13">
        <v>0.6</v>
      </c>
      <c r="AL12" s="14" t="s">
        <v>136</v>
      </c>
    </row>
    <row r="13" spans="1:38" s="6" customFormat="1" ht="13.5">
      <c r="A13" s="6">
        <v>11</v>
      </c>
      <c r="B13" s="6">
        <f>'名簿'!B11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1"/>
      <c r="Q13" s="11"/>
      <c r="R13" s="11"/>
      <c r="S13" s="11"/>
      <c r="T13" s="7">
        <f t="shared" si="1"/>
        <v>0</v>
      </c>
      <c r="U13" s="8" t="e">
        <f t="shared" si="2"/>
        <v>#DIV/0!</v>
      </c>
      <c r="V13" s="27" t="e">
        <f t="shared" si="3"/>
        <v>#DIV/0!</v>
      </c>
      <c r="W13" s="7"/>
      <c r="X13" s="7">
        <f t="shared" si="4"/>
        <v>0</v>
      </c>
      <c r="Y13" s="8" t="e">
        <f t="shared" si="5"/>
        <v>#DIV/0!</v>
      </c>
      <c r="Z13" s="27" t="e">
        <f t="shared" si="6"/>
        <v>#DIV/0!</v>
      </c>
      <c r="AA13" s="7"/>
      <c r="AB13" s="7">
        <f t="shared" si="7"/>
        <v>0</v>
      </c>
      <c r="AC13" s="8" t="e">
        <f t="shared" si="8"/>
        <v>#DIV/0!</v>
      </c>
      <c r="AD13" s="27" t="e">
        <f t="shared" si="9"/>
        <v>#DIV/0!</v>
      </c>
      <c r="AE13" s="7"/>
      <c r="AF13" s="7">
        <f t="shared" si="0"/>
        <v>0</v>
      </c>
      <c r="AG13" s="8" t="e">
        <f t="shared" si="10"/>
        <v>#DIV/0!</v>
      </c>
      <c r="AH13" s="27" t="e">
        <f t="shared" si="12"/>
        <v>#DIV/0!</v>
      </c>
      <c r="AI13" s="7">
        <f t="shared" si="11"/>
        <v>1</v>
      </c>
      <c r="AK13" s="13">
        <v>0.95</v>
      </c>
      <c r="AL13" s="14" t="s">
        <v>137</v>
      </c>
    </row>
    <row r="14" spans="1:37" s="6" customFormat="1" ht="13.5">
      <c r="A14" s="6">
        <v>12</v>
      </c>
      <c r="B14" s="6">
        <f>'名簿'!B12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1"/>
      <c r="Q14" s="11"/>
      <c r="R14" s="11"/>
      <c r="S14" s="11"/>
      <c r="T14" s="7">
        <f t="shared" si="1"/>
        <v>0</v>
      </c>
      <c r="U14" s="8" t="e">
        <f t="shared" si="2"/>
        <v>#DIV/0!</v>
      </c>
      <c r="V14" s="27" t="e">
        <f t="shared" si="3"/>
        <v>#DIV/0!</v>
      </c>
      <c r="W14" s="7"/>
      <c r="X14" s="7">
        <f t="shared" si="4"/>
        <v>0</v>
      </c>
      <c r="Y14" s="8" t="e">
        <f t="shared" si="5"/>
        <v>#DIV/0!</v>
      </c>
      <c r="Z14" s="27" t="e">
        <f t="shared" si="6"/>
        <v>#DIV/0!</v>
      </c>
      <c r="AA14" s="7"/>
      <c r="AB14" s="7">
        <f t="shared" si="7"/>
        <v>0</v>
      </c>
      <c r="AC14" s="8" t="e">
        <f t="shared" si="8"/>
        <v>#DIV/0!</v>
      </c>
      <c r="AD14" s="27" t="e">
        <f t="shared" si="9"/>
        <v>#DIV/0!</v>
      </c>
      <c r="AE14" s="7"/>
      <c r="AF14" s="7">
        <f t="shared" si="0"/>
        <v>0</v>
      </c>
      <c r="AG14" s="8" t="e">
        <f t="shared" si="10"/>
        <v>#DIV/0!</v>
      </c>
      <c r="AH14" s="27" t="e">
        <f t="shared" si="12"/>
        <v>#DIV/0!</v>
      </c>
      <c r="AI14" s="7">
        <f t="shared" si="11"/>
        <v>1</v>
      </c>
      <c r="AK14" s="12"/>
    </row>
    <row r="15" spans="1:37" s="6" customFormat="1" ht="13.5">
      <c r="A15" s="6">
        <v>13</v>
      </c>
      <c r="B15" s="6">
        <f>'名簿'!B13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1"/>
      <c r="Q15" s="11"/>
      <c r="R15" s="11"/>
      <c r="S15" s="11"/>
      <c r="T15" s="7">
        <f t="shared" si="1"/>
        <v>0</v>
      </c>
      <c r="U15" s="8" t="e">
        <f t="shared" si="2"/>
        <v>#DIV/0!</v>
      </c>
      <c r="V15" s="27" t="e">
        <f t="shared" si="3"/>
        <v>#DIV/0!</v>
      </c>
      <c r="W15" s="7"/>
      <c r="X15" s="7">
        <f t="shared" si="4"/>
        <v>0</v>
      </c>
      <c r="Y15" s="8" t="e">
        <f t="shared" si="5"/>
        <v>#DIV/0!</v>
      </c>
      <c r="Z15" s="27" t="e">
        <f t="shared" si="6"/>
        <v>#DIV/0!</v>
      </c>
      <c r="AA15" s="7"/>
      <c r="AB15" s="7">
        <f t="shared" si="7"/>
        <v>0</v>
      </c>
      <c r="AC15" s="8" t="e">
        <f t="shared" si="8"/>
        <v>#DIV/0!</v>
      </c>
      <c r="AD15" s="27" t="e">
        <f t="shared" si="9"/>
        <v>#DIV/0!</v>
      </c>
      <c r="AE15" s="7"/>
      <c r="AF15" s="7">
        <f t="shared" si="0"/>
        <v>0</v>
      </c>
      <c r="AG15" s="8" t="e">
        <f t="shared" si="10"/>
        <v>#DIV/0!</v>
      </c>
      <c r="AH15" s="27" t="e">
        <f t="shared" si="12"/>
        <v>#DIV/0!</v>
      </c>
      <c r="AI15" s="7">
        <f t="shared" si="11"/>
        <v>1</v>
      </c>
      <c r="AK15" s="12"/>
    </row>
    <row r="16" spans="1:37" s="6" customFormat="1" ht="13.5">
      <c r="A16" s="6">
        <v>14</v>
      </c>
      <c r="B16" s="6">
        <f>'名簿'!B14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1"/>
      <c r="Q16" s="11"/>
      <c r="R16" s="11"/>
      <c r="S16" s="11"/>
      <c r="T16" s="7">
        <f t="shared" si="1"/>
        <v>0</v>
      </c>
      <c r="U16" s="8" t="e">
        <f t="shared" si="2"/>
        <v>#DIV/0!</v>
      </c>
      <c r="V16" s="27" t="e">
        <f t="shared" si="3"/>
        <v>#DIV/0!</v>
      </c>
      <c r="W16" s="7"/>
      <c r="X16" s="7">
        <f t="shared" si="4"/>
        <v>0</v>
      </c>
      <c r="Y16" s="8" t="e">
        <f t="shared" si="5"/>
        <v>#DIV/0!</v>
      </c>
      <c r="Z16" s="27" t="e">
        <f t="shared" si="6"/>
        <v>#DIV/0!</v>
      </c>
      <c r="AA16" s="7"/>
      <c r="AB16" s="7">
        <f t="shared" si="7"/>
        <v>0</v>
      </c>
      <c r="AC16" s="8" t="e">
        <f t="shared" si="8"/>
        <v>#DIV/0!</v>
      </c>
      <c r="AD16" s="27" t="e">
        <f t="shared" si="9"/>
        <v>#DIV/0!</v>
      </c>
      <c r="AE16" s="7"/>
      <c r="AF16" s="7">
        <f t="shared" si="0"/>
        <v>0</v>
      </c>
      <c r="AG16" s="8" t="e">
        <f t="shared" si="10"/>
        <v>#DIV/0!</v>
      </c>
      <c r="AH16" s="27" t="e">
        <f t="shared" si="12"/>
        <v>#DIV/0!</v>
      </c>
      <c r="AI16" s="7">
        <f t="shared" si="11"/>
        <v>1</v>
      </c>
      <c r="AK16" s="12"/>
    </row>
    <row r="17" spans="1:37" s="6" customFormat="1" ht="13.5">
      <c r="A17" s="6">
        <v>15</v>
      </c>
      <c r="B17" s="6">
        <f>'名簿'!B15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1"/>
      <c r="Q17" s="11"/>
      <c r="R17" s="11"/>
      <c r="S17" s="11"/>
      <c r="T17" s="7">
        <f t="shared" si="1"/>
        <v>0</v>
      </c>
      <c r="U17" s="8" t="e">
        <f t="shared" si="2"/>
        <v>#DIV/0!</v>
      </c>
      <c r="V17" s="27" t="e">
        <f t="shared" si="3"/>
        <v>#DIV/0!</v>
      </c>
      <c r="W17" s="7"/>
      <c r="X17" s="7">
        <f t="shared" si="4"/>
        <v>0</v>
      </c>
      <c r="Y17" s="8" t="e">
        <f t="shared" si="5"/>
        <v>#DIV/0!</v>
      </c>
      <c r="Z17" s="27" t="e">
        <f t="shared" si="6"/>
        <v>#DIV/0!</v>
      </c>
      <c r="AA17" s="7"/>
      <c r="AB17" s="7">
        <f t="shared" si="7"/>
        <v>0</v>
      </c>
      <c r="AC17" s="8" t="e">
        <f t="shared" si="8"/>
        <v>#DIV/0!</v>
      </c>
      <c r="AD17" s="27" t="e">
        <f t="shared" si="9"/>
        <v>#DIV/0!</v>
      </c>
      <c r="AE17" s="7"/>
      <c r="AF17" s="7">
        <f t="shared" si="0"/>
        <v>0</v>
      </c>
      <c r="AG17" s="8" t="e">
        <f t="shared" si="10"/>
        <v>#DIV/0!</v>
      </c>
      <c r="AH17" s="27" t="e">
        <f t="shared" si="12"/>
        <v>#DIV/0!</v>
      </c>
      <c r="AI17" s="7">
        <f t="shared" si="11"/>
        <v>1</v>
      </c>
      <c r="AK17" s="12"/>
    </row>
    <row r="18" spans="1:37" s="6" customFormat="1" ht="13.5">
      <c r="A18" s="6">
        <v>16</v>
      </c>
      <c r="B18" s="6">
        <f>'名簿'!B16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1"/>
      <c r="Q18" s="11"/>
      <c r="R18" s="11"/>
      <c r="S18" s="11"/>
      <c r="T18" s="7">
        <f t="shared" si="1"/>
        <v>0</v>
      </c>
      <c r="U18" s="8" t="e">
        <f t="shared" si="2"/>
        <v>#DIV/0!</v>
      </c>
      <c r="V18" s="27" t="e">
        <f t="shared" si="3"/>
        <v>#DIV/0!</v>
      </c>
      <c r="W18" s="7"/>
      <c r="X18" s="7">
        <f t="shared" si="4"/>
        <v>0</v>
      </c>
      <c r="Y18" s="8" t="e">
        <f t="shared" si="5"/>
        <v>#DIV/0!</v>
      </c>
      <c r="Z18" s="27" t="e">
        <f t="shared" si="6"/>
        <v>#DIV/0!</v>
      </c>
      <c r="AA18" s="7"/>
      <c r="AB18" s="7">
        <f t="shared" si="7"/>
        <v>0</v>
      </c>
      <c r="AC18" s="8" t="e">
        <f t="shared" si="8"/>
        <v>#DIV/0!</v>
      </c>
      <c r="AD18" s="27" t="e">
        <f t="shared" si="9"/>
        <v>#DIV/0!</v>
      </c>
      <c r="AE18" s="7"/>
      <c r="AF18" s="7">
        <f t="shared" si="0"/>
        <v>0</v>
      </c>
      <c r="AG18" s="8" t="e">
        <f t="shared" si="10"/>
        <v>#DIV/0!</v>
      </c>
      <c r="AH18" s="27" t="e">
        <f t="shared" si="12"/>
        <v>#DIV/0!</v>
      </c>
      <c r="AI18" s="7">
        <f t="shared" si="11"/>
        <v>1</v>
      </c>
      <c r="AK18" s="12"/>
    </row>
    <row r="19" spans="1:36" s="6" customFormat="1" ht="13.5">
      <c r="A19" s="6">
        <v>17</v>
      </c>
      <c r="B19" s="6">
        <f>'名簿'!B17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1"/>
      <c r="Q19" s="11"/>
      <c r="R19" s="11"/>
      <c r="S19" s="11"/>
      <c r="T19" s="7">
        <f t="shared" si="1"/>
        <v>0</v>
      </c>
      <c r="U19" s="8" t="e">
        <f t="shared" si="2"/>
        <v>#DIV/0!</v>
      </c>
      <c r="V19" s="27" t="e">
        <f t="shared" si="3"/>
        <v>#DIV/0!</v>
      </c>
      <c r="W19" s="7"/>
      <c r="X19" s="7">
        <f t="shared" si="4"/>
        <v>0</v>
      </c>
      <c r="Y19" s="8" t="e">
        <f t="shared" si="5"/>
        <v>#DIV/0!</v>
      </c>
      <c r="Z19" s="27" t="e">
        <f t="shared" si="6"/>
        <v>#DIV/0!</v>
      </c>
      <c r="AA19" s="7"/>
      <c r="AB19" s="7">
        <f t="shared" si="7"/>
        <v>0</v>
      </c>
      <c r="AC19" s="8" t="e">
        <f t="shared" si="8"/>
        <v>#DIV/0!</v>
      </c>
      <c r="AD19" s="27" t="e">
        <f t="shared" si="9"/>
        <v>#DIV/0!</v>
      </c>
      <c r="AE19" s="7"/>
      <c r="AF19" s="7">
        <f t="shared" si="0"/>
        <v>0</v>
      </c>
      <c r="AG19" s="8" t="e">
        <f t="shared" si="10"/>
        <v>#DIV/0!</v>
      </c>
      <c r="AH19" s="27" t="e">
        <f t="shared" si="12"/>
        <v>#DIV/0!</v>
      </c>
      <c r="AI19" s="7">
        <f t="shared" si="11"/>
        <v>1</v>
      </c>
      <c r="AJ19" s="12"/>
    </row>
    <row r="20" spans="1:37" s="6" customFormat="1" ht="13.5">
      <c r="A20" s="6">
        <v>18</v>
      </c>
      <c r="B20" s="6">
        <f>'名簿'!B18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1"/>
      <c r="Q20" s="11"/>
      <c r="R20" s="11"/>
      <c r="S20" s="11"/>
      <c r="T20" s="7">
        <f t="shared" si="1"/>
        <v>0</v>
      </c>
      <c r="U20" s="8" t="e">
        <f t="shared" si="2"/>
        <v>#DIV/0!</v>
      </c>
      <c r="V20" s="27" t="e">
        <f t="shared" si="3"/>
        <v>#DIV/0!</v>
      </c>
      <c r="W20" s="7"/>
      <c r="X20" s="7">
        <f t="shared" si="4"/>
        <v>0</v>
      </c>
      <c r="Y20" s="8" t="e">
        <f t="shared" si="5"/>
        <v>#DIV/0!</v>
      </c>
      <c r="Z20" s="27" t="e">
        <f t="shared" si="6"/>
        <v>#DIV/0!</v>
      </c>
      <c r="AA20" s="7"/>
      <c r="AB20" s="7">
        <f t="shared" si="7"/>
        <v>0</v>
      </c>
      <c r="AC20" s="8" t="e">
        <f t="shared" si="8"/>
        <v>#DIV/0!</v>
      </c>
      <c r="AD20" s="27" t="e">
        <f t="shared" si="9"/>
        <v>#DIV/0!</v>
      </c>
      <c r="AE20" s="7"/>
      <c r="AF20" s="7">
        <f t="shared" si="0"/>
        <v>0</v>
      </c>
      <c r="AG20" s="8" t="e">
        <f t="shared" si="10"/>
        <v>#DIV/0!</v>
      </c>
      <c r="AH20" s="27" t="e">
        <f t="shared" si="12"/>
        <v>#DIV/0!</v>
      </c>
      <c r="AI20" s="7">
        <f t="shared" si="11"/>
        <v>1</v>
      </c>
      <c r="AK20" s="12"/>
    </row>
    <row r="21" spans="1:37" s="6" customFormat="1" ht="13.5">
      <c r="A21" s="6">
        <v>19</v>
      </c>
      <c r="B21" s="6">
        <f>'名簿'!B19</f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1"/>
      <c r="Q21" s="11"/>
      <c r="R21" s="11"/>
      <c r="S21" s="11"/>
      <c r="T21" s="7">
        <f t="shared" si="1"/>
        <v>0</v>
      </c>
      <c r="U21" s="8" t="e">
        <f t="shared" si="2"/>
        <v>#DIV/0!</v>
      </c>
      <c r="V21" s="27" t="e">
        <f t="shared" si="3"/>
        <v>#DIV/0!</v>
      </c>
      <c r="W21" s="7"/>
      <c r="X21" s="7">
        <f t="shared" si="4"/>
        <v>0</v>
      </c>
      <c r="Y21" s="8" t="e">
        <f t="shared" si="5"/>
        <v>#DIV/0!</v>
      </c>
      <c r="Z21" s="27" t="e">
        <f t="shared" si="6"/>
        <v>#DIV/0!</v>
      </c>
      <c r="AA21" s="7"/>
      <c r="AB21" s="7">
        <f t="shared" si="7"/>
        <v>0</v>
      </c>
      <c r="AC21" s="8" t="e">
        <f t="shared" si="8"/>
        <v>#DIV/0!</v>
      </c>
      <c r="AD21" s="27" t="e">
        <f t="shared" si="9"/>
        <v>#DIV/0!</v>
      </c>
      <c r="AE21" s="7"/>
      <c r="AF21" s="7">
        <f t="shared" si="0"/>
        <v>0</v>
      </c>
      <c r="AG21" s="8" t="e">
        <f t="shared" si="10"/>
        <v>#DIV/0!</v>
      </c>
      <c r="AH21" s="27" t="e">
        <f t="shared" si="12"/>
        <v>#DIV/0!</v>
      </c>
      <c r="AI21" s="7">
        <f t="shared" si="11"/>
        <v>1</v>
      </c>
      <c r="AK21" s="12"/>
    </row>
    <row r="22" spans="1:37" s="6" customFormat="1" ht="13.5">
      <c r="A22" s="6">
        <v>20</v>
      </c>
      <c r="B22" s="6">
        <f>'名簿'!B20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1"/>
      <c r="Q22" s="11"/>
      <c r="R22" s="11"/>
      <c r="S22" s="11"/>
      <c r="T22" s="7">
        <f t="shared" si="1"/>
        <v>0</v>
      </c>
      <c r="U22" s="8" t="e">
        <f t="shared" si="2"/>
        <v>#DIV/0!</v>
      </c>
      <c r="V22" s="27" t="e">
        <f t="shared" si="3"/>
        <v>#DIV/0!</v>
      </c>
      <c r="W22" s="7"/>
      <c r="X22" s="7">
        <f t="shared" si="4"/>
        <v>0</v>
      </c>
      <c r="Y22" s="8" t="e">
        <f t="shared" si="5"/>
        <v>#DIV/0!</v>
      </c>
      <c r="Z22" s="27" t="e">
        <f t="shared" si="6"/>
        <v>#DIV/0!</v>
      </c>
      <c r="AA22" s="7"/>
      <c r="AB22" s="7">
        <f t="shared" si="7"/>
        <v>0</v>
      </c>
      <c r="AC22" s="8" t="e">
        <f t="shared" si="8"/>
        <v>#DIV/0!</v>
      </c>
      <c r="AD22" s="27" t="e">
        <f t="shared" si="9"/>
        <v>#DIV/0!</v>
      </c>
      <c r="AE22" s="7"/>
      <c r="AF22" s="7">
        <f t="shared" si="0"/>
        <v>0</v>
      </c>
      <c r="AG22" s="8" t="e">
        <f t="shared" si="10"/>
        <v>#DIV/0!</v>
      </c>
      <c r="AH22" s="27" t="e">
        <f t="shared" si="12"/>
        <v>#DIV/0!</v>
      </c>
      <c r="AI22" s="7">
        <f t="shared" si="11"/>
        <v>1</v>
      </c>
      <c r="AK22" s="12"/>
    </row>
    <row r="23" spans="1:37" s="6" customFormat="1" ht="13.5">
      <c r="A23" s="6">
        <v>21</v>
      </c>
      <c r="B23" s="6">
        <f>'名簿'!B21</f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1"/>
      <c r="Q23" s="11"/>
      <c r="R23" s="11"/>
      <c r="S23" s="11"/>
      <c r="T23" s="7">
        <f t="shared" si="1"/>
        <v>0</v>
      </c>
      <c r="U23" s="8" t="e">
        <f t="shared" si="2"/>
        <v>#DIV/0!</v>
      </c>
      <c r="V23" s="27" t="e">
        <f t="shared" si="3"/>
        <v>#DIV/0!</v>
      </c>
      <c r="W23" s="7"/>
      <c r="X23" s="7">
        <f t="shared" si="4"/>
        <v>0</v>
      </c>
      <c r="Y23" s="8" t="e">
        <f t="shared" si="5"/>
        <v>#DIV/0!</v>
      </c>
      <c r="Z23" s="27" t="e">
        <f t="shared" si="6"/>
        <v>#DIV/0!</v>
      </c>
      <c r="AA23" s="7"/>
      <c r="AB23" s="7">
        <f t="shared" si="7"/>
        <v>0</v>
      </c>
      <c r="AC23" s="8" t="e">
        <f t="shared" si="8"/>
        <v>#DIV/0!</v>
      </c>
      <c r="AD23" s="27" t="e">
        <f t="shared" si="9"/>
        <v>#DIV/0!</v>
      </c>
      <c r="AE23" s="7"/>
      <c r="AF23" s="7">
        <f t="shared" si="0"/>
        <v>0</v>
      </c>
      <c r="AG23" s="8" t="e">
        <f t="shared" si="10"/>
        <v>#DIV/0!</v>
      </c>
      <c r="AH23" s="27" t="e">
        <f t="shared" si="12"/>
        <v>#DIV/0!</v>
      </c>
      <c r="AI23" s="7">
        <f t="shared" si="11"/>
        <v>1</v>
      </c>
      <c r="AK23" s="12"/>
    </row>
    <row r="24" spans="1:37" s="6" customFormat="1" ht="13.5">
      <c r="A24" s="6">
        <v>22</v>
      </c>
      <c r="B24" s="6">
        <f>'名簿'!B22</f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1"/>
      <c r="Q24" s="11"/>
      <c r="R24" s="11"/>
      <c r="S24" s="11"/>
      <c r="T24" s="7">
        <f t="shared" si="1"/>
        <v>0</v>
      </c>
      <c r="U24" s="8" t="e">
        <f t="shared" si="2"/>
        <v>#DIV/0!</v>
      </c>
      <c r="V24" s="27" t="e">
        <f t="shared" si="3"/>
        <v>#DIV/0!</v>
      </c>
      <c r="W24" s="7"/>
      <c r="X24" s="7">
        <f t="shared" si="4"/>
        <v>0</v>
      </c>
      <c r="Y24" s="8" t="e">
        <f t="shared" si="5"/>
        <v>#DIV/0!</v>
      </c>
      <c r="Z24" s="27" t="e">
        <f t="shared" si="6"/>
        <v>#DIV/0!</v>
      </c>
      <c r="AA24" s="7"/>
      <c r="AB24" s="7">
        <f t="shared" si="7"/>
        <v>0</v>
      </c>
      <c r="AC24" s="8" t="e">
        <f t="shared" si="8"/>
        <v>#DIV/0!</v>
      </c>
      <c r="AD24" s="27" t="e">
        <f t="shared" si="9"/>
        <v>#DIV/0!</v>
      </c>
      <c r="AE24" s="7"/>
      <c r="AF24" s="7">
        <f t="shared" si="0"/>
        <v>0</v>
      </c>
      <c r="AG24" s="8" t="e">
        <f t="shared" si="10"/>
        <v>#DIV/0!</v>
      </c>
      <c r="AH24" s="27" t="e">
        <f t="shared" si="12"/>
        <v>#DIV/0!</v>
      </c>
      <c r="AI24" s="7">
        <f t="shared" si="11"/>
        <v>1</v>
      </c>
      <c r="AK24" s="12"/>
    </row>
    <row r="25" spans="1:37" s="6" customFormat="1" ht="13.5">
      <c r="A25" s="6">
        <v>23</v>
      </c>
      <c r="B25" s="6">
        <f>'名簿'!B23</f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1"/>
      <c r="Q25" s="11"/>
      <c r="R25" s="11"/>
      <c r="S25" s="11"/>
      <c r="T25" s="7">
        <f t="shared" si="1"/>
        <v>0</v>
      </c>
      <c r="U25" s="8" t="e">
        <f t="shared" si="2"/>
        <v>#DIV/0!</v>
      </c>
      <c r="V25" s="27" t="e">
        <f t="shared" si="3"/>
        <v>#DIV/0!</v>
      </c>
      <c r="W25" s="7"/>
      <c r="X25" s="7">
        <f t="shared" si="4"/>
        <v>0</v>
      </c>
      <c r="Y25" s="8" t="e">
        <f t="shared" si="5"/>
        <v>#DIV/0!</v>
      </c>
      <c r="Z25" s="27" t="e">
        <f t="shared" si="6"/>
        <v>#DIV/0!</v>
      </c>
      <c r="AA25" s="7"/>
      <c r="AB25" s="7">
        <f t="shared" si="7"/>
        <v>0</v>
      </c>
      <c r="AC25" s="8" t="e">
        <f t="shared" si="8"/>
        <v>#DIV/0!</v>
      </c>
      <c r="AD25" s="27" t="e">
        <f t="shared" si="9"/>
        <v>#DIV/0!</v>
      </c>
      <c r="AE25" s="7"/>
      <c r="AF25" s="7">
        <f t="shared" si="0"/>
        <v>0</v>
      </c>
      <c r="AG25" s="8" t="e">
        <f t="shared" si="10"/>
        <v>#DIV/0!</v>
      </c>
      <c r="AH25" s="27" t="e">
        <f t="shared" si="12"/>
        <v>#DIV/0!</v>
      </c>
      <c r="AI25" s="7">
        <f t="shared" si="11"/>
        <v>1</v>
      </c>
      <c r="AK25" s="12"/>
    </row>
    <row r="26" spans="1:37" s="6" customFormat="1" ht="13.5">
      <c r="A26" s="6">
        <v>24</v>
      </c>
      <c r="B26" s="6">
        <f>'名簿'!B24</f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1"/>
      <c r="Q26" s="11"/>
      <c r="R26" s="11"/>
      <c r="S26" s="11"/>
      <c r="T26" s="7">
        <f t="shared" si="1"/>
        <v>0</v>
      </c>
      <c r="U26" s="8" t="e">
        <f t="shared" si="2"/>
        <v>#DIV/0!</v>
      </c>
      <c r="V26" s="27" t="e">
        <f t="shared" si="3"/>
        <v>#DIV/0!</v>
      </c>
      <c r="W26" s="7"/>
      <c r="X26" s="7">
        <f t="shared" si="4"/>
        <v>0</v>
      </c>
      <c r="Y26" s="8" t="e">
        <f t="shared" si="5"/>
        <v>#DIV/0!</v>
      </c>
      <c r="Z26" s="27" t="e">
        <f t="shared" si="6"/>
        <v>#DIV/0!</v>
      </c>
      <c r="AA26" s="7"/>
      <c r="AB26" s="7">
        <f t="shared" si="7"/>
        <v>0</v>
      </c>
      <c r="AC26" s="8" t="e">
        <f t="shared" si="8"/>
        <v>#DIV/0!</v>
      </c>
      <c r="AD26" s="27" t="e">
        <f t="shared" si="9"/>
        <v>#DIV/0!</v>
      </c>
      <c r="AE26" s="7"/>
      <c r="AF26" s="7">
        <f t="shared" si="0"/>
        <v>0</v>
      </c>
      <c r="AG26" s="8" t="e">
        <f t="shared" si="10"/>
        <v>#DIV/0!</v>
      </c>
      <c r="AH26" s="27" t="e">
        <f t="shared" si="12"/>
        <v>#DIV/0!</v>
      </c>
      <c r="AI26" s="7">
        <f t="shared" si="11"/>
        <v>1</v>
      </c>
      <c r="AK26" s="12"/>
    </row>
    <row r="27" spans="1:37" s="6" customFormat="1" ht="13.5">
      <c r="A27" s="6">
        <v>25</v>
      </c>
      <c r="B27" s="6">
        <f>'名簿'!B25</f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1"/>
      <c r="Q27" s="11"/>
      <c r="R27" s="11"/>
      <c r="S27" s="11"/>
      <c r="T27" s="7">
        <f t="shared" si="1"/>
        <v>0</v>
      </c>
      <c r="U27" s="8" t="e">
        <f t="shared" si="2"/>
        <v>#DIV/0!</v>
      </c>
      <c r="V27" s="27" t="e">
        <f t="shared" si="3"/>
        <v>#DIV/0!</v>
      </c>
      <c r="W27" s="7"/>
      <c r="X27" s="7">
        <f t="shared" si="4"/>
        <v>0</v>
      </c>
      <c r="Y27" s="8" t="e">
        <f t="shared" si="5"/>
        <v>#DIV/0!</v>
      </c>
      <c r="Z27" s="27" t="e">
        <f t="shared" si="6"/>
        <v>#DIV/0!</v>
      </c>
      <c r="AA27" s="7"/>
      <c r="AB27" s="7">
        <f t="shared" si="7"/>
        <v>0</v>
      </c>
      <c r="AC27" s="8" t="e">
        <f t="shared" si="8"/>
        <v>#DIV/0!</v>
      </c>
      <c r="AD27" s="27" t="e">
        <f t="shared" si="9"/>
        <v>#DIV/0!</v>
      </c>
      <c r="AE27" s="7"/>
      <c r="AF27" s="7">
        <f t="shared" si="0"/>
        <v>0</v>
      </c>
      <c r="AG27" s="8" t="e">
        <f t="shared" si="10"/>
        <v>#DIV/0!</v>
      </c>
      <c r="AH27" s="27" t="e">
        <f t="shared" si="12"/>
        <v>#DIV/0!</v>
      </c>
      <c r="AI27" s="7">
        <f t="shared" si="11"/>
        <v>1</v>
      </c>
      <c r="AK27" s="12"/>
    </row>
    <row r="28" spans="1:37" s="6" customFormat="1" ht="13.5">
      <c r="A28" s="6">
        <v>26</v>
      </c>
      <c r="B28" s="6">
        <f>'名簿'!B26</f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1"/>
      <c r="Q28" s="11"/>
      <c r="R28" s="11"/>
      <c r="S28" s="11"/>
      <c r="T28" s="7">
        <f t="shared" si="1"/>
        <v>0</v>
      </c>
      <c r="U28" s="8" t="e">
        <f t="shared" si="2"/>
        <v>#DIV/0!</v>
      </c>
      <c r="V28" s="27" t="e">
        <f t="shared" si="3"/>
        <v>#DIV/0!</v>
      </c>
      <c r="W28" s="7"/>
      <c r="X28" s="7">
        <f t="shared" si="4"/>
        <v>0</v>
      </c>
      <c r="Y28" s="8" t="e">
        <f t="shared" si="5"/>
        <v>#DIV/0!</v>
      </c>
      <c r="Z28" s="27" t="e">
        <f t="shared" si="6"/>
        <v>#DIV/0!</v>
      </c>
      <c r="AA28" s="7"/>
      <c r="AB28" s="7">
        <f t="shared" si="7"/>
        <v>0</v>
      </c>
      <c r="AC28" s="8" t="e">
        <f t="shared" si="8"/>
        <v>#DIV/0!</v>
      </c>
      <c r="AD28" s="27" t="e">
        <f t="shared" si="9"/>
        <v>#DIV/0!</v>
      </c>
      <c r="AE28" s="7"/>
      <c r="AF28" s="7">
        <f t="shared" si="0"/>
        <v>0</v>
      </c>
      <c r="AG28" s="8" t="e">
        <f t="shared" si="10"/>
        <v>#DIV/0!</v>
      </c>
      <c r="AH28" s="27" t="e">
        <f t="shared" si="12"/>
        <v>#DIV/0!</v>
      </c>
      <c r="AI28" s="7">
        <f t="shared" si="11"/>
        <v>1</v>
      </c>
      <c r="AK28" s="12"/>
    </row>
    <row r="29" spans="1:37" s="6" customFormat="1" ht="13.5">
      <c r="A29" s="6">
        <v>27</v>
      </c>
      <c r="B29" s="6">
        <f>'名簿'!B27</f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1"/>
      <c r="Q29" s="11"/>
      <c r="R29" s="11"/>
      <c r="S29" s="11"/>
      <c r="T29" s="7">
        <f t="shared" si="1"/>
        <v>0</v>
      </c>
      <c r="U29" s="8" t="e">
        <f t="shared" si="2"/>
        <v>#DIV/0!</v>
      </c>
      <c r="V29" s="27" t="e">
        <f t="shared" si="3"/>
        <v>#DIV/0!</v>
      </c>
      <c r="W29" s="7"/>
      <c r="X29" s="7">
        <f t="shared" si="4"/>
        <v>0</v>
      </c>
      <c r="Y29" s="8" t="e">
        <f t="shared" si="5"/>
        <v>#DIV/0!</v>
      </c>
      <c r="Z29" s="27" t="e">
        <f t="shared" si="6"/>
        <v>#DIV/0!</v>
      </c>
      <c r="AA29" s="7"/>
      <c r="AB29" s="7">
        <f t="shared" si="7"/>
        <v>0</v>
      </c>
      <c r="AC29" s="8" t="e">
        <f t="shared" si="8"/>
        <v>#DIV/0!</v>
      </c>
      <c r="AD29" s="27" t="e">
        <f t="shared" si="9"/>
        <v>#DIV/0!</v>
      </c>
      <c r="AE29" s="7"/>
      <c r="AF29" s="7">
        <f t="shared" si="0"/>
        <v>0</v>
      </c>
      <c r="AG29" s="8" t="e">
        <f t="shared" si="10"/>
        <v>#DIV/0!</v>
      </c>
      <c r="AH29" s="27" t="e">
        <f t="shared" si="12"/>
        <v>#DIV/0!</v>
      </c>
      <c r="AI29" s="7">
        <f t="shared" si="11"/>
        <v>1</v>
      </c>
      <c r="AK29" s="12"/>
    </row>
    <row r="30" spans="1:37" s="6" customFormat="1" ht="13.5">
      <c r="A30" s="6">
        <v>28</v>
      </c>
      <c r="B30" s="6">
        <f>'名簿'!B28</f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1"/>
      <c r="Q30" s="11"/>
      <c r="R30" s="11"/>
      <c r="S30" s="11"/>
      <c r="T30" s="7">
        <f t="shared" si="1"/>
        <v>0</v>
      </c>
      <c r="U30" s="8" t="e">
        <f t="shared" si="2"/>
        <v>#DIV/0!</v>
      </c>
      <c r="V30" s="27" t="e">
        <f t="shared" si="3"/>
        <v>#DIV/0!</v>
      </c>
      <c r="W30" s="7"/>
      <c r="X30" s="7">
        <f t="shared" si="4"/>
        <v>0</v>
      </c>
      <c r="Y30" s="8" t="e">
        <f t="shared" si="5"/>
        <v>#DIV/0!</v>
      </c>
      <c r="Z30" s="27" t="e">
        <f t="shared" si="6"/>
        <v>#DIV/0!</v>
      </c>
      <c r="AA30" s="7"/>
      <c r="AB30" s="7">
        <f t="shared" si="7"/>
        <v>0</v>
      </c>
      <c r="AC30" s="8" t="e">
        <f t="shared" si="8"/>
        <v>#DIV/0!</v>
      </c>
      <c r="AD30" s="27" t="e">
        <f t="shared" si="9"/>
        <v>#DIV/0!</v>
      </c>
      <c r="AE30" s="7"/>
      <c r="AF30" s="7">
        <f t="shared" si="0"/>
        <v>0</v>
      </c>
      <c r="AG30" s="8" t="e">
        <f t="shared" si="10"/>
        <v>#DIV/0!</v>
      </c>
      <c r="AH30" s="27" t="e">
        <f t="shared" si="12"/>
        <v>#DIV/0!</v>
      </c>
      <c r="AI30" s="7">
        <f t="shared" si="11"/>
        <v>1</v>
      </c>
      <c r="AK30" s="12"/>
    </row>
    <row r="31" spans="1:37" s="6" customFormat="1" ht="13.5">
      <c r="A31" s="6">
        <v>29</v>
      </c>
      <c r="B31" s="6">
        <f>'名簿'!B29</f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1"/>
      <c r="Q31" s="11"/>
      <c r="R31" s="11"/>
      <c r="S31" s="11"/>
      <c r="T31" s="7">
        <f t="shared" si="1"/>
        <v>0</v>
      </c>
      <c r="U31" s="8" t="e">
        <f t="shared" si="2"/>
        <v>#DIV/0!</v>
      </c>
      <c r="V31" s="27" t="e">
        <f t="shared" si="3"/>
        <v>#DIV/0!</v>
      </c>
      <c r="W31" s="7"/>
      <c r="X31" s="7">
        <f t="shared" si="4"/>
        <v>0</v>
      </c>
      <c r="Y31" s="8" t="e">
        <f t="shared" si="5"/>
        <v>#DIV/0!</v>
      </c>
      <c r="Z31" s="27" t="e">
        <f t="shared" si="6"/>
        <v>#DIV/0!</v>
      </c>
      <c r="AA31" s="7"/>
      <c r="AB31" s="7">
        <f t="shared" si="7"/>
        <v>0</v>
      </c>
      <c r="AC31" s="8" t="e">
        <f t="shared" si="8"/>
        <v>#DIV/0!</v>
      </c>
      <c r="AD31" s="27" t="e">
        <f t="shared" si="9"/>
        <v>#DIV/0!</v>
      </c>
      <c r="AE31" s="7"/>
      <c r="AF31" s="7">
        <f t="shared" si="0"/>
        <v>0</v>
      </c>
      <c r="AG31" s="8" t="e">
        <f t="shared" si="10"/>
        <v>#DIV/0!</v>
      </c>
      <c r="AH31" s="27" t="e">
        <f t="shared" si="12"/>
        <v>#DIV/0!</v>
      </c>
      <c r="AI31" s="7">
        <f t="shared" si="11"/>
        <v>1</v>
      </c>
      <c r="AK31" s="12"/>
    </row>
    <row r="32" spans="1:37" s="6" customFormat="1" ht="13.5">
      <c r="A32" s="6">
        <v>30</v>
      </c>
      <c r="B32" s="6">
        <f>'名簿'!B30</f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1"/>
      <c r="Q32" s="11"/>
      <c r="R32" s="11"/>
      <c r="S32" s="11"/>
      <c r="T32" s="7">
        <f t="shared" si="1"/>
        <v>0</v>
      </c>
      <c r="U32" s="8" t="e">
        <f t="shared" si="2"/>
        <v>#DIV/0!</v>
      </c>
      <c r="V32" s="27" t="e">
        <f t="shared" si="3"/>
        <v>#DIV/0!</v>
      </c>
      <c r="W32" s="7"/>
      <c r="X32" s="7">
        <f t="shared" si="4"/>
        <v>0</v>
      </c>
      <c r="Y32" s="8" t="e">
        <f t="shared" si="5"/>
        <v>#DIV/0!</v>
      </c>
      <c r="Z32" s="27" t="e">
        <f t="shared" si="6"/>
        <v>#DIV/0!</v>
      </c>
      <c r="AA32" s="7"/>
      <c r="AB32" s="7">
        <f t="shared" si="7"/>
        <v>0</v>
      </c>
      <c r="AC32" s="8" t="e">
        <f t="shared" si="8"/>
        <v>#DIV/0!</v>
      </c>
      <c r="AD32" s="27" t="e">
        <f t="shared" si="9"/>
        <v>#DIV/0!</v>
      </c>
      <c r="AE32" s="7"/>
      <c r="AF32" s="7">
        <f t="shared" si="0"/>
        <v>0</v>
      </c>
      <c r="AG32" s="8" t="e">
        <f t="shared" si="10"/>
        <v>#DIV/0!</v>
      </c>
      <c r="AH32" s="27" t="e">
        <f t="shared" si="12"/>
        <v>#DIV/0!</v>
      </c>
      <c r="AI32" s="7">
        <f t="shared" si="11"/>
        <v>1</v>
      </c>
      <c r="AK32" s="12"/>
    </row>
    <row r="33" spans="1:37" s="6" customFormat="1" ht="13.5">
      <c r="A33" s="6">
        <v>31</v>
      </c>
      <c r="B33" s="6">
        <f>'名簿'!B31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1"/>
      <c r="Q33" s="11"/>
      <c r="R33" s="11"/>
      <c r="S33" s="11"/>
      <c r="T33" s="7">
        <f t="shared" si="1"/>
        <v>0</v>
      </c>
      <c r="U33" s="8" t="e">
        <f t="shared" si="2"/>
        <v>#DIV/0!</v>
      </c>
      <c r="V33" s="27" t="e">
        <f t="shared" si="3"/>
        <v>#DIV/0!</v>
      </c>
      <c r="W33" s="7"/>
      <c r="X33" s="7">
        <f t="shared" si="4"/>
        <v>0</v>
      </c>
      <c r="Y33" s="8" t="e">
        <f t="shared" si="5"/>
        <v>#DIV/0!</v>
      </c>
      <c r="Z33" s="27" t="e">
        <f t="shared" si="6"/>
        <v>#DIV/0!</v>
      </c>
      <c r="AA33" s="7"/>
      <c r="AB33" s="7">
        <f t="shared" si="7"/>
        <v>0</v>
      </c>
      <c r="AC33" s="8" t="e">
        <f t="shared" si="8"/>
        <v>#DIV/0!</v>
      </c>
      <c r="AD33" s="27" t="e">
        <f t="shared" si="9"/>
        <v>#DIV/0!</v>
      </c>
      <c r="AE33" s="7"/>
      <c r="AF33" s="7">
        <f t="shared" si="0"/>
        <v>0</v>
      </c>
      <c r="AG33" s="8" t="e">
        <f t="shared" si="10"/>
        <v>#DIV/0!</v>
      </c>
      <c r="AH33" s="27" t="e">
        <f t="shared" si="12"/>
        <v>#DIV/0!</v>
      </c>
      <c r="AI33" s="7">
        <f t="shared" si="11"/>
        <v>1</v>
      </c>
      <c r="AK33" s="12"/>
    </row>
    <row r="34" spans="1:37" s="6" customFormat="1" ht="13.5">
      <c r="A34" s="6">
        <v>32</v>
      </c>
      <c r="B34" s="6">
        <f>'名簿'!B32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1"/>
      <c r="Q34" s="11"/>
      <c r="R34" s="11"/>
      <c r="S34" s="11"/>
      <c r="T34" s="7">
        <f t="shared" si="1"/>
        <v>0</v>
      </c>
      <c r="U34" s="8" t="e">
        <f t="shared" si="2"/>
        <v>#DIV/0!</v>
      </c>
      <c r="V34" s="27" t="e">
        <f t="shared" si="3"/>
        <v>#DIV/0!</v>
      </c>
      <c r="W34" s="7"/>
      <c r="X34" s="7">
        <f t="shared" si="4"/>
        <v>0</v>
      </c>
      <c r="Y34" s="8" t="e">
        <f t="shared" si="5"/>
        <v>#DIV/0!</v>
      </c>
      <c r="Z34" s="27" t="e">
        <f t="shared" si="6"/>
        <v>#DIV/0!</v>
      </c>
      <c r="AA34" s="7"/>
      <c r="AB34" s="7">
        <f t="shared" si="7"/>
        <v>0</v>
      </c>
      <c r="AC34" s="8" t="e">
        <f t="shared" si="8"/>
        <v>#DIV/0!</v>
      </c>
      <c r="AD34" s="27" t="e">
        <f t="shared" si="9"/>
        <v>#DIV/0!</v>
      </c>
      <c r="AE34" s="7"/>
      <c r="AF34" s="7">
        <f t="shared" si="0"/>
        <v>0</v>
      </c>
      <c r="AG34" s="8" t="e">
        <f t="shared" si="10"/>
        <v>#DIV/0!</v>
      </c>
      <c r="AH34" s="27" t="e">
        <f t="shared" si="12"/>
        <v>#DIV/0!</v>
      </c>
      <c r="AI34" s="7">
        <f t="shared" si="11"/>
        <v>1</v>
      </c>
      <c r="AK34" s="12"/>
    </row>
    <row r="35" spans="1:37" s="6" customFormat="1" ht="13.5">
      <c r="A35" s="6">
        <v>33</v>
      </c>
      <c r="B35" s="6">
        <f>'名簿'!B33</f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1"/>
      <c r="Q35" s="11"/>
      <c r="R35" s="11"/>
      <c r="S35" s="11"/>
      <c r="T35" s="7">
        <f t="shared" si="1"/>
        <v>0</v>
      </c>
      <c r="U35" s="8" t="e">
        <f t="shared" si="2"/>
        <v>#DIV/0!</v>
      </c>
      <c r="V35" s="27" t="e">
        <f t="shared" si="3"/>
        <v>#DIV/0!</v>
      </c>
      <c r="W35" s="7"/>
      <c r="X35" s="7">
        <f t="shared" si="4"/>
        <v>0</v>
      </c>
      <c r="Y35" s="8" t="e">
        <f t="shared" si="5"/>
        <v>#DIV/0!</v>
      </c>
      <c r="Z35" s="27" t="e">
        <f t="shared" si="6"/>
        <v>#DIV/0!</v>
      </c>
      <c r="AA35" s="7"/>
      <c r="AB35" s="7">
        <f t="shared" si="7"/>
        <v>0</v>
      </c>
      <c r="AC35" s="8" t="e">
        <f t="shared" si="8"/>
        <v>#DIV/0!</v>
      </c>
      <c r="AD35" s="27" t="e">
        <f t="shared" si="9"/>
        <v>#DIV/0!</v>
      </c>
      <c r="AE35" s="7"/>
      <c r="AF35" s="7">
        <f t="shared" si="0"/>
        <v>0</v>
      </c>
      <c r="AG35" s="8" t="e">
        <f t="shared" si="10"/>
        <v>#DIV/0!</v>
      </c>
      <c r="AH35" s="27" t="e">
        <f t="shared" si="12"/>
        <v>#DIV/0!</v>
      </c>
      <c r="AI35" s="7">
        <f t="shared" si="11"/>
        <v>1</v>
      </c>
      <c r="AK35" s="12"/>
    </row>
    <row r="36" spans="1:37" s="6" customFormat="1" ht="13.5">
      <c r="A36" s="6">
        <v>34</v>
      </c>
      <c r="B36" s="6">
        <f>'名簿'!B34</f>
        <v>0</v>
      </c>
      <c r="C36" s="2"/>
      <c r="D36" s="2"/>
      <c r="E36" s="2"/>
      <c r="F36" s="2"/>
      <c r="G36" s="2"/>
      <c r="H36" s="2"/>
      <c r="I36" s="11"/>
      <c r="J36" s="11"/>
      <c r="K36" s="11"/>
      <c r="L36" s="2"/>
      <c r="M36" s="2"/>
      <c r="N36" s="2"/>
      <c r="O36" s="2"/>
      <c r="P36" s="11"/>
      <c r="Q36" s="11"/>
      <c r="R36" s="11"/>
      <c r="S36" s="11"/>
      <c r="T36" s="7">
        <f t="shared" si="1"/>
        <v>0</v>
      </c>
      <c r="U36" s="8" t="e">
        <f t="shared" si="2"/>
        <v>#DIV/0!</v>
      </c>
      <c r="V36" s="27" t="e">
        <f t="shared" si="3"/>
        <v>#DIV/0!</v>
      </c>
      <c r="W36" s="7"/>
      <c r="X36" s="7">
        <f t="shared" si="4"/>
        <v>0</v>
      </c>
      <c r="Y36" s="8" t="e">
        <f t="shared" si="5"/>
        <v>#DIV/0!</v>
      </c>
      <c r="Z36" s="27" t="e">
        <f t="shared" si="6"/>
        <v>#DIV/0!</v>
      </c>
      <c r="AA36" s="7"/>
      <c r="AB36" s="7">
        <f t="shared" si="7"/>
        <v>0</v>
      </c>
      <c r="AC36" s="8" t="e">
        <f t="shared" si="8"/>
        <v>#DIV/0!</v>
      </c>
      <c r="AD36" s="27" t="e">
        <f t="shared" si="9"/>
        <v>#DIV/0!</v>
      </c>
      <c r="AE36" s="7"/>
      <c r="AF36" s="7">
        <f t="shared" si="0"/>
        <v>0</v>
      </c>
      <c r="AG36" s="8" t="e">
        <f t="shared" si="10"/>
        <v>#DIV/0!</v>
      </c>
      <c r="AH36" s="27" t="e">
        <f t="shared" si="12"/>
        <v>#DIV/0!</v>
      </c>
      <c r="AI36" s="7">
        <f t="shared" si="11"/>
        <v>1</v>
      </c>
      <c r="AK36" s="12"/>
    </row>
    <row r="37" spans="1:37" s="6" customFormat="1" ht="13.5">
      <c r="A37" s="6">
        <v>35</v>
      </c>
      <c r="B37" s="6">
        <f>'名簿'!B35</f>
        <v>0</v>
      </c>
      <c r="C37" s="2"/>
      <c r="D37" s="2"/>
      <c r="E37" s="2"/>
      <c r="F37" s="2"/>
      <c r="G37" s="2"/>
      <c r="H37" s="2"/>
      <c r="I37" s="11"/>
      <c r="J37" s="11"/>
      <c r="K37" s="11"/>
      <c r="L37" s="2"/>
      <c r="M37" s="2"/>
      <c r="N37" s="2"/>
      <c r="O37" s="2"/>
      <c r="P37" s="11"/>
      <c r="Q37" s="11"/>
      <c r="R37" s="11"/>
      <c r="S37" s="11"/>
      <c r="T37" s="7">
        <f t="shared" si="1"/>
        <v>0</v>
      </c>
      <c r="U37" s="8" t="e">
        <f t="shared" si="2"/>
        <v>#DIV/0!</v>
      </c>
      <c r="V37" s="27" t="e">
        <f t="shared" si="3"/>
        <v>#DIV/0!</v>
      </c>
      <c r="W37" s="7"/>
      <c r="X37" s="7">
        <f t="shared" si="4"/>
        <v>0</v>
      </c>
      <c r="Y37" s="8" t="e">
        <f t="shared" si="5"/>
        <v>#DIV/0!</v>
      </c>
      <c r="Z37" s="27" t="e">
        <f t="shared" si="6"/>
        <v>#DIV/0!</v>
      </c>
      <c r="AA37" s="7"/>
      <c r="AB37" s="7">
        <f t="shared" si="7"/>
        <v>0</v>
      </c>
      <c r="AC37" s="8" t="e">
        <f t="shared" si="8"/>
        <v>#DIV/0!</v>
      </c>
      <c r="AD37" s="27" t="e">
        <f t="shared" si="9"/>
        <v>#DIV/0!</v>
      </c>
      <c r="AE37" s="7"/>
      <c r="AF37" s="7">
        <f t="shared" si="0"/>
        <v>0</v>
      </c>
      <c r="AG37" s="8" t="e">
        <f t="shared" si="10"/>
        <v>#DIV/0!</v>
      </c>
      <c r="AH37" s="27" t="e">
        <f t="shared" si="12"/>
        <v>#DIV/0!</v>
      </c>
      <c r="AI37" s="7">
        <f t="shared" si="11"/>
        <v>1</v>
      </c>
      <c r="AK37" s="12"/>
    </row>
    <row r="38" spans="1:37" s="6" customFormat="1" ht="13.5">
      <c r="A38" s="6">
        <v>36</v>
      </c>
      <c r="B38" s="6">
        <f>'名簿'!B36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7">
        <f t="shared" si="1"/>
        <v>0</v>
      </c>
      <c r="U38" s="8" t="e">
        <f t="shared" si="2"/>
        <v>#DIV/0!</v>
      </c>
      <c r="V38" s="27" t="e">
        <f t="shared" si="3"/>
        <v>#DIV/0!</v>
      </c>
      <c r="W38" s="7"/>
      <c r="X38" s="7">
        <f t="shared" si="4"/>
        <v>0</v>
      </c>
      <c r="Y38" s="8" t="e">
        <f t="shared" si="5"/>
        <v>#DIV/0!</v>
      </c>
      <c r="Z38" s="27" t="e">
        <f t="shared" si="6"/>
        <v>#DIV/0!</v>
      </c>
      <c r="AA38" s="7"/>
      <c r="AB38" s="7">
        <f t="shared" si="7"/>
        <v>0</v>
      </c>
      <c r="AC38" s="8" t="e">
        <f t="shared" si="8"/>
        <v>#DIV/0!</v>
      </c>
      <c r="AD38" s="27" t="e">
        <f t="shared" si="9"/>
        <v>#DIV/0!</v>
      </c>
      <c r="AE38" s="7"/>
      <c r="AF38" s="7">
        <f t="shared" si="0"/>
        <v>0</v>
      </c>
      <c r="AG38" s="8" t="e">
        <f t="shared" si="10"/>
        <v>#DIV/0!</v>
      </c>
      <c r="AH38" s="27" t="e">
        <f t="shared" si="12"/>
        <v>#DIV/0!</v>
      </c>
      <c r="AI38" s="7">
        <f t="shared" si="11"/>
        <v>1</v>
      </c>
      <c r="AK38" s="12"/>
    </row>
    <row r="39" spans="1:37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7">
        <f t="shared" si="1"/>
        <v>0</v>
      </c>
      <c r="U39" s="8" t="e">
        <f t="shared" si="2"/>
        <v>#DIV/0!</v>
      </c>
      <c r="V39" s="27" t="e">
        <f t="shared" si="3"/>
        <v>#DIV/0!</v>
      </c>
      <c r="W39" s="7"/>
      <c r="X39" s="7">
        <f t="shared" si="4"/>
        <v>0</v>
      </c>
      <c r="Y39" s="8" t="e">
        <f t="shared" si="5"/>
        <v>#DIV/0!</v>
      </c>
      <c r="Z39" s="27" t="e">
        <f t="shared" si="6"/>
        <v>#DIV/0!</v>
      </c>
      <c r="AA39" s="7"/>
      <c r="AB39" s="7">
        <f t="shared" si="7"/>
        <v>0</v>
      </c>
      <c r="AC39" s="8" t="e">
        <f t="shared" si="8"/>
        <v>#DIV/0!</v>
      </c>
      <c r="AD39" s="27" t="e">
        <f t="shared" si="9"/>
        <v>#DIV/0!</v>
      </c>
      <c r="AE39" s="7"/>
      <c r="AF39" s="7">
        <f t="shared" si="0"/>
        <v>0</v>
      </c>
      <c r="AG39" s="8" t="e">
        <f t="shared" si="10"/>
        <v>#DIV/0!</v>
      </c>
      <c r="AH39" s="27" t="e">
        <f t="shared" si="12"/>
        <v>#DIV/0!</v>
      </c>
      <c r="AI39" s="7">
        <f t="shared" si="11"/>
        <v>1</v>
      </c>
      <c r="AK39" s="12"/>
    </row>
    <row r="40" spans="1:37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7">
        <f t="shared" si="1"/>
        <v>0</v>
      </c>
      <c r="U40" s="8" t="e">
        <f t="shared" si="2"/>
        <v>#DIV/0!</v>
      </c>
      <c r="V40" s="27" t="e">
        <f t="shared" si="3"/>
        <v>#DIV/0!</v>
      </c>
      <c r="W40" s="7"/>
      <c r="X40" s="7">
        <f t="shared" si="4"/>
        <v>0</v>
      </c>
      <c r="Y40" s="8" t="e">
        <f t="shared" si="5"/>
        <v>#DIV/0!</v>
      </c>
      <c r="Z40" s="27" t="e">
        <f t="shared" si="6"/>
        <v>#DIV/0!</v>
      </c>
      <c r="AA40" s="7"/>
      <c r="AB40" s="7">
        <f t="shared" si="7"/>
        <v>0</v>
      </c>
      <c r="AC40" s="8" t="e">
        <f t="shared" si="8"/>
        <v>#DIV/0!</v>
      </c>
      <c r="AD40" s="27" t="e">
        <f t="shared" si="9"/>
        <v>#DIV/0!</v>
      </c>
      <c r="AE40" s="7"/>
      <c r="AF40" s="7">
        <f t="shared" si="0"/>
        <v>0</v>
      </c>
      <c r="AG40" s="8" t="e">
        <f t="shared" si="10"/>
        <v>#DIV/0!</v>
      </c>
      <c r="AH40" s="27" t="e">
        <f t="shared" si="12"/>
        <v>#DIV/0!</v>
      </c>
      <c r="AI40" s="7">
        <f t="shared" si="11"/>
        <v>1</v>
      </c>
      <c r="AK40" s="12"/>
    </row>
    <row r="41" spans="1:37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7">
        <f t="shared" si="1"/>
        <v>0</v>
      </c>
      <c r="U41" s="8" t="e">
        <f t="shared" si="2"/>
        <v>#DIV/0!</v>
      </c>
      <c r="V41" s="27" t="e">
        <f t="shared" si="3"/>
        <v>#DIV/0!</v>
      </c>
      <c r="W41" s="7"/>
      <c r="X41" s="7">
        <f t="shared" si="4"/>
        <v>0</v>
      </c>
      <c r="Y41" s="8" t="e">
        <f t="shared" si="5"/>
        <v>#DIV/0!</v>
      </c>
      <c r="Z41" s="27" t="e">
        <f t="shared" si="6"/>
        <v>#DIV/0!</v>
      </c>
      <c r="AA41" s="7"/>
      <c r="AB41" s="7">
        <f t="shared" si="7"/>
        <v>0</v>
      </c>
      <c r="AC41" s="8" t="e">
        <f t="shared" si="8"/>
        <v>#DIV/0!</v>
      </c>
      <c r="AD41" s="27" t="e">
        <f t="shared" si="9"/>
        <v>#DIV/0!</v>
      </c>
      <c r="AE41" s="7"/>
      <c r="AF41" s="7">
        <f t="shared" si="0"/>
        <v>0</v>
      </c>
      <c r="AG41" s="8" t="e">
        <f t="shared" si="10"/>
        <v>#DIV/0!</v>
      </c>
      <c r="AH41" s="27" t="e">
        <f t="shared" si="12"/>
        <v>#DIV/0!</v>
      </c>
      <c r="AI41" s="7">
        <f t="shared" si="11"/>
        <v>1</v>
      </c>
      <c r="AK41" s="12"/>
    </row>
    <row r="42" spans="1:37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7">
        <f t="shared" si="1"/>
        <v>0</v>
      </c>
      <c r="U42" s="8" t="e">
        <f t="shared" si="2"/>
        <v>#DIV/0!</v>
      </c>
      <c r="V42" s="27" t="e">
        <f t="shared" si="3"/>
        <v>#DIV/0!</v>
      </c>
      <c r="W42" s="7"/>
      <c r="X42" s="7">
        <f t="shared" si="4"/>
        <v>0</v>
      </c>
      <c r="Y42" s="8" t="e">
        <f t="shared" si="5"/>
        <v>#DIV/0!</v>
      </c>
      <c r="Z42" s="27" t="e">
        <f t="shared" si="6"/>
        <v>#DIV/0!</v>
      </c>
      <c r="AA42" s="7"/>
      <c r="AB42" s="7">
        <f t="shared" si="7"/>
        <v>0</v>
      </c>
      <c r="AC42" s="8" t="e">
        <f t="shared" si="8"/>
        <v>#DIV/0!</v>
      </c>
      <c r="AD42" s="27" t="e">
        <f t="shared" si="9"/>
        <v>#DIV/0!</v>
      </c>
      <c r="AE42" s="7"/>
      <c r="AF42" s="7">
        <f t="shared" si="0"/>
        <v>0</v>
      </c>
      <c r="AG42" s="8" t="e">
        <f t="shared" si="10"/>
        <v>#DIV/0!</v>
      </c>
      <c r="AH42" s="27" t="e">
        <f t="shared" si="12"/>
        <v>#DIV/0!</v>
      </c>
      <c r="AI42" s="7">
        <f t="shared" si="11"/>
        <v>1</v>
      </c>
      <c r="AK42" s="12"/>
    </row>
    <row r="43" spans="3:37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7"/>
      <c r="U43" s="7"/>
      <c r="V43" s="27"/>
      <c r="W43" s="7"/>
      <c r="X43" s="7"/>
      <c r="Y43" s="7"/>
      <c r="Z43" s="27"/>
      <c r="AA43" s="7"/>
      <c r="AB43" s="7"/>
      <c r="AC43" s="7"/>
      <c r="AD43" s="27"/>
      <c r="AE43" s="7"/>
      <c r="AF43" s="7"/>
      <c r="AG43" s="8"/>
      <c r="AH43" s="27"/>
      <c r="AI43" s="7"/>
      <c r="AK43" s="12"/>
    </row>
  </sheetData>
  <sheetProtection sheet="1" objects="1" scenarios="1"/>
  <printOptions gridLines="1"/>
  <pageMargins left="0.787" right="0.787" top="0.984" bottom="0.984" header="0.512" footer="0.512"/>
  <pageSetup horizontalDpi="720" verticalDpi="720" orientation="landscape" paperSize="9" scale="53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zoomScalePageLayoutView="0" workbookViewId="0" topLeftCell="A1">
      <pane xSplit="2" ySplit="1" topLeftCell="C2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S8" sqref="S8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21" width="6.625" style="16" customWidth="1"/>
    <col min="22" max="22" width="8.25390625" style="17" customWidth="1"/>
    <col min="23" max="23" width="6.75390625" style="17" customWidth="1"/>
    <col min="24" max="24" width="4.50390625" style="28" customWidth="1"/>
    <col min="25" max="25" width="4.00390625" style="17" customWidth="1"/>
    <col min="26" max="27" width="8.25390625" style="17" customWidth="1"/>
    <col min="28" max="28" width="4.50390625" style="28" customWidth="1"/>
    <col min="29" max="29" width="3.625" style="17" customWidth="1"/>
    <col min="30" max="31" width="8.625" style="17" customWidth="1"/>
    <col min="32" max="32" width="4.50390625" style="28" customWidth="1"/>
    <col min="33" max="33" width="3.875" style="17" customWidth="1"/>
    <col min="34" max="34" width="6.625" style="17" customWidth="1"/>
    <col min="35" max="35" width="6.625" style="19" customWidth="1"/>
    <col min="36" max="36" width="4.625" style="28" customWidth="1"/>
    <col min="37" max="37" width="6.625" style="17" customWidth="1"/>
    <col min="38" max="38" width="3.375" style="15" customWidth="1"/>
    <col min="39" max="39" width="6.625" style="20" customWidth="1"/>
    <col min="40" max="40" width="6.625" style="15" customWidth="1"/>
    <col min="41" max="16384" width="9.00390625" style="15" customWidth="1"/>
  </cols>
  <sheetData>
    <row r="1" spans="1:39" s="6" customFormat="1" ht="81">
      <c r="A1" s="1" t="s">
        <v>3</v>
      </c>
      <c r="B1" s="6" t="s">
        <v>1</v>
      </c>
      <c r="C1" s="2" t="s">
        <v>75</v>
      </c>
      <c r="D1" s="2" t="s">
        <v>76</v>
      </c>
      <c r="E1" s="2" t="s">
        <v>77</v>
      </c>
      <c r="F1" s="2" t="s">
        <v>79</v>
      </c>
      <c r="G1" s="2" t="s">
        <v>80</v>
      </c>
      <c r="H1" s="2" t="s">
        <v>81</v>
      </c>
      <c r="I1" s="2" t="s">
        <v>92</v>
      </c>
      <c r="J1" s="2" t="s">
        <v>93</v>
      </c>
      <c r="K1" s="2" t="s">
        <v>94</v>
      </c>
      <c r="L1" s="2" t="s">
        <v>97</v>
      </c>
      <c r="M1" s="2" t="s">
        <v>98</v>
      </c>
      <c r="N1" s="2" t="s">
        <v>99</v>
      </c>
      <c r="O1" s="2" t="s">
        <v>102</v>
      </c>
      <c r="P1" s="2" t="s">
        <v>14</v>
      </c>
      <c r="Q1" s="2" t="s">
        <v>16</v>
      </c>
      <c r="R1" s="2" t="s">
        <v>104</v>
      </c>
      <c r="S1" s="2" t="s">
        <v>14</v>
      </c>
      <c r="T1" s="2" t="s">
        <v>16</v>
      </c>
      <c r="U1" s="10"/>
      <c r="V1" s="3" t="s">
        <v>15</v>
      </c>
      <c r="W1" s="3" t="s">
        <v>39</v>
      </c>
      <c r="X1" s="26" t="s">
        <v>15</v>
      </c>
      <c r="Y1" s="3" t="s">
        <v>138</v>
      </c>
      <c r="Z1" s="3" t="s">
        <v>16</v>
      </c>
      <c r="AA1" s="3" t="s">
        <v>40</v>
      </c>
      <c r="AB1" s="26" t="s">
        <v>16</v>
      </c>
      <c r="AC1" s="3" t="s">
        <v>138</v>
      </c>
      <c r="AD1" s="3" t="s">
        <v>14</v>
      </c>
      <c r="AE1" s="3" t="s">
        <v>38</v>
      </c>
      <c r="AF1" s="26" t="s">
        <v>14</v>
      </c>
      <c r="AG1" s="3" t="s">
        <v>138</v>
      </c>
      <c r="AH1" s="3" t="s">
        <v>5</v>
      </c>
      <c r="AI1" s="5" t="s">
        <v>35</v>
      </c>
      <c r="AJ1" s="26" t="s">
        <v>0</v>
      </c>
      <c r="AK1" s="3" t="s">
        <v>2</v>
      </c>
      <c r="AL1" s="1" t="s">
        <v>139</v>
      </c>
      <c r="AM1" s="12"/>
    </row>
    <row r="2" spans="1:39" s="6" customFormat="1" ht="13.5">
      <c r="A2" s="1"/>
      <c r="B2" s="6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">
        <f>SUMIF($C$1:$U$1,"*思考",C2:U2)</f>
        <v>0</v>
      </c>
      <c r="W2" s="8" t="e">
        <f>V2/$V$2</f>
        <v>#DIV/0!</v>
      </c>
      <c r="X2" s="26"/>
      <c r="Y2" s="3">
        <f>COUNTIF($X$3:$X$50,"◎")</f>
        <v>0</v>
      </c>
      <c r="Z2" s="7">
        <f>SUMIF($C$1:$U$1,"*表現処理",C2:U2)</f>
        <v>0</v>
      </c>
      <c r="AA2" s="8" t="e">
        <f>Z2/$Z$2</f>
        <v>#DIV/0!</v>
      </c>
      <c r="AB2" s="26"/>
      <c r="AC2" s="3">
        <f>COUNTIF($AB$3:$AB$50,"◎")</f>
        <v>0</v>
      </c>
      <c r="AD2" s="7">
        <f>SUMIF($C$1:$U$1,"*知識理解",C2:U2)</f>
        <v>0</v>
      </c>
      <c r="AE2" s="8" t="e">
        <f>AD2/$AD$2</f>
        <v>#DIV/0!</v>
      </c>
      <c r="AF2" s="26"/>
      <c r="AG2" s="3">
        <f>COUNTIF($AF$3:$AF$50,"◎")</f>
        <v>0</v>
      </c>
      <c r="AH2" s="7">
        <f aca="true" t="shared" si="0" ref="AH2:AH42">SUM(C2:U2)</f>
        <v>0</v>
      </c>
      <c r="AI2" s="8" t="e">
        <f>AH2/$AH$2</f>
        <v>#DIV/0!</v>
      </c>
      <c r="AJ2" s="26"/>
      <c r="AK2" s="3"/>
      <c r="AL2" s="6">
        <f>COUNTIF($AJ$3:$AJ$50,"a")</f>
        <v>0</v>
      </c>
      <c r="AM2" s="12"/>
    </row>
    <row r="3" spans="1:39" s="6" customFormat="1" ht="13.5">
      <c r="A3" s="6">
        <v>1</v>
      </c>
      <c r="B3" s="6">
        <f>'名簿'!B1</f>
        <v>0</v>
      </c>
      <c r="C3" s="10"/>
      <c r="D3" s="10"/>
      <c r="E3" s="2"/>
      <c r="F3" s="2"/>
      <c r="G3" s="2"/>
      <c r="H3" s="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7">
        <f aca="true" t="shared" si="1" ref="V3:V42">SUMIF($C$1:$U$1,"*思考",C3:U3)</f>
        <v>0</v>
      </c>
      <c r="W3" s="8" t="e">
        <f aca="true" t="shared" si="2" ref="W3:W42">V3/$V$2</f>
        <v>#DIV/0!</v>
      </c>
      <c r="X3" s="27" t="e">
        <f aca="true" t="shared" si="3" ref="X3:X42">VLOOKUP(W3,$AM$5:$AN$8,2)</f>
        <v>#DIV/0!</v>
      </c>
      <c r="Y3" s="3">
        <f>COUNTIF($X$3:$X$50,"○")</f>
        <v>0</v>
      </c>
      <c r="Z3" s="7">
        <f aca="true" t="shared" si="4" ref="Z3:Z42">SUMIF($C$1:$U$1,"*表現処理",C3:U3)</f>
        <v>0</v>
      </c>
      <c r="AA3" s="8" t="e">
        <f aca="true" t="shared" si="5" ref="AA3:AA42">Z3/$Z$2</f>
        <v>#DIV/0!</v>
      </c>
      <c r="AB3" s="27" t="e">
        <f aca="true" t="shared" si="6" ref="AB3:AB42">VLOOKUP(AA3,$AM$5:$AN$8,2)</f>
        <v>#DIV/0!</v>
      </c>
      <c r="AC3" s="3">
        <f>COUNTIF($AB$3:$AB$50,"○")</f>
        <v>0</v>
      </c>
      <c r="AD3" s="7">
        <f aca="true" t="shared" si="7" ref="AD3:AD42">SUMIF($C$1:$U$1,"*知識理解",C3:U3)</f>
        <v>0</v>
      </c>
      <c r="AE3" s="8" t="e">
        <f aca="true" t="shared" si="8" ref="AE3:AE42">AD3/$AD$2</f>
        <v>#DIV/0!</v>
      </c>
      <c r="AF3" s="27" t="e">
        <f aca="true" t="shared" si="9" ref="AF3:AF42">VLOOKUP(AE3,$AM$5:$AN$8,2)</f>
        <v>#DIV/0!</v>
      </c>
      <c r="AG3" s="3">
        <f>COUNTIF($AF$3:$AF$50,"○")</f>
        <v>0</v>
      </c>
      <c r="AH3" s="7">
        <f t="shared" si="0"/>
        <v>0</v>
      </c>
      <c r="AI3" s="8" t="e">
        <f aca="true" t="shared" si="10" ref="AI3:AI42">AH3/$AH$2</f>
        <v>#DIV/0!</v>
      </c>
      <c r="AJ3" s="27" t="e">
        <f>VLOOKUP(AI3,$AM$10:$AN$13,2)</f>
        <v>#DIV/0!</v>
      </c>
      <c r="AK3" s="7">
        <f aca="true" t="shared" si="11" ref="AK3:AK42">RANK(AH3,$AH$3:$AH$42)</f>
        <v>1</v>
      </c>
      <c r="AL3" s="6">
        <f>COUNTIF($AJ$3:$AJ$50,"b")</f>
        <v>0</v>
      </c>
      <c r="AM3" s="12"/>
    </row>
    <row r="4" spans="1:39" s="6" customFormat="1" ht="13.5">
      <c r="A4" s="6">
        <v>2</v>
      </c>
      <c r="B4" s="6">
        <f>'名簿'!B2</f>
        <v>0</v>
      </c>
      <c r="C4" s="10"/>
      <c r="D4" s="10"/>
      <c r="E4" s="2"/>
      <c r="F4" s="2"/>
      <c r="G4" s="2"/>
      <c r="H4" s="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7">
        <f t="shared" si="1"/>
        <v>0</v>
      </c>
      <c r="W4" s="8" t="e">
        <f t="shared" si="2"/>
        <v>#DIV/0!</v>
      </c>
      <c r="X4" s="27" t="e">
        <f t="shared" si="3"/>
        <v>#DIV/0!</v>
      </c>
      <c r="Y4" s="3">
        <f>COUNTIF($X$3:$X$50,"△")</f>
        <v>0</v>
      </c>
      <c r="Z4" s="7">
        <f t="shared" si="4"/>
        <v>0</v>
      </c>
      <c r="AA4" s="8" t="e">
        <f t="shared" si="5"/>
        <v>#DIV/0!</v>
      </c>
      <c r="AB4" s="27" t="e">
        <f t="shared" si="6"/>
        <v>#DIV/0!</v>
      </c>
      <c r="AC4" s="3">
        <f>COUNTIF($AB$3:$AB$50,"△")</f>
        <v>0</v>
      </c>
      <c r="AD4" s="7">
        <f t="shared" si="7"/>
        <v>0</v>
      </c>
      <c r="AE4" s="8" t="e">
        <f t="shared" si="8"/>
        <v>#DIV/0!</v>
      </c>
      <c r="AF4" s="27" t="e">
        <f t="shared" si="9"/>
        <v>#DIV/0!</v>
      </c>
      <c r="AG4" s="3">
        <f>COUNTIF($AF$3:$AF$50,"△")</f>
        <v>0</v>
      </c>
      <c r="AH4" s="7">
        <f t="shared" si="0"/>
        <v>0</v>
      </c>
      <c r="AI4" s="8" t="e">
        <f t="shared" si="10"/>
        <v>#DIV/0!</v>
      </c>
      <c r="AJ4" s="27" t="e">
        <f aca="true" t="shared" si="12" ref="AJ4:AJ42">VLOOKUP(AI4,$AM$10:$AN$13,2)</f>
        <v>#DIV/0!</v>
      </c>
      <c r="AK4" s="7">
        <f t="shared" si="11"/>
        <v>1</v>
      </c>
      <c r="AL4" s="6">
        <f>COUNTIF($AJ$3:$AJ$50,"c")</f>
        <v>0</v>
      </c>
      <c r="AM4" s="12"/>
    </row>
    <row r="5" spans="1:40" s="6" customFormat="1" ht="13.5">
      <c r="A5" s="6">
        <v>3</v>
      </c>
      <c r="B5" s="6">
        <f>'名簿'!B3</f>
        <v>0</v>
      </c>
      <c r="C5" s="10"/>
      <c r="D5" s="10"/>
      <c r="E5" s="2"/>
      <c r="F5" s="2"/>
      <c r="G5" s="2"/>
      <c r="H5" s="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7">
        <f t="shared" si="1"/>
        <v>0</v>
      </c>
      <c r="W5" s="8" t="e">
        <f t="shared" si="2"/>
        <v>#DIV/0!</v>
      </c>
      <c r="X5" s="27" t="e">
        <f t="shared" si="3"/>
        <v>#DIV/0!</v>
      </c>
      <c r="Y5" s="7"/>
      <c r="Z5" s="7">
        <f t="shared" si="4"/>
        <v>0</v>
      </c>
      <c r="AA5" s="8" t="e">
        <f t="shared" si="5"/>
        <v>#DIV/0!</v>
      </c>
      <c r="AB5" s="27" t="e">
        <f t="shared" si="6"/>
        <v>#DIV/0!</v>
      </c>
      <c r="AC5" s="7"/>
      <c r="AD5" s="7">
        <f t="shared" si="7"/>
        <v>0</v>
      </c>
      <c r="AE5" s="8" t="e">
        <f t="shared" si="8"/>
        <v>#DIV/0!</v>
      </c>
      <c r="AF5" s="27" t="e">
        <f t="shared" si="9"/>
        <v>#DIV/0!</v>
      </c>
      <c r="AG5" s="7"/>
      <c r="AH5" s="7">
        <f t="shared" si="0"/>
        <v>0</v>
      </c>
      <c r="AI5" s="8" t="e">
        <f t="shared" si="10"/>
        <v>#DIV/0!</v>
      </c>
      <c r="AJ5" s="27" t="e">
        <f t="shared" si="12"/>
        <v>#DIV/0!</v>
      </c>
      <c r="AK5" s="7">
        <f t="shared" si="11"/>
        <v>1</v>
      </c>
      <c r="AM5" s="13">
        <v>0</v>
      </c>
      <c r="AN5" s="14" t="s">
        <v>50</v>
      </c>
    </row>
    <row r="6" spans="1:40" s="6" customFormat="1" ht="13.5">
      <c r="A6" s="6">
        <v>4</v>
      </c>
      <c r="B6" s="6">
        <f>'名簿'!B4</f>
        <v>0</v>
      </c>
      <c r="C6" s="11"/>
      <c r="D6" s="11"/>
      <c r="E6" s="2"/>
      <c r="F6" s="2"/>
      <c r="G6" s="2"/>
      <c r="H6" s="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7">
        <f t="shared" si="1"/>
        <v>0</v>
      </c>
      <c r="W6" s="8" t="e">
        <f t="shared" si="2"/>
        <v>#DIV/0!</v>
      </c>
      <c r="X6" s="27" t="e">
        <f t="shared" si="3"/>
        <v>#DIV/0!</v>
      </c>
      <c r="Y6" s="7"/>
      <c r="Z6" s="7">
        <f t="shared" si="4"/>
        <v>0</v>
      </c>
      <c r="AA6" s="8" t="e">
        <f t="shared" si="5"/>
        <v>#DIV/0!</v>
      </c>
      <c r="AB6" s="27" t="e">
        <f t="shared" si="6"/>
        <v>#DIV/0!</v>
      </c>
      <c r="AC6" s="7"/>
      <c r="AD6" s="7">
        <f t="shared" si="7"/>
        <v>0</v>
      </c>
      <c r="AE6" s="8" t="e">
        <f t="shared" si="8"/>
        <v>#DIV/0!</v>
      </c>
      <c r="AF6" s="27" t="e">
        <f t="shared" si="9"/>
        <v>#DIV/0!</v>
      </c>
      <c r="AG6" s="7"/>
      <c r="AH6" s="7">
        <f t="shared" si="0"/>
        <v>0</v>
      </c>
      <c r="AI6" s="8" t="e">
        <f t="shared" si="10"/>
        <v>#DIV/0!</v>
      </c>
      <c r="AJ6" s="27" t="e">
        <f t="shared" si="12"/>
        <v>#DIV/0!</v>
      </c>
      <c r="AK6" s="7">
        <f t="shared" si="11"/>
        <v>1</v>
      </c>
      <c r="AM6" s="13">
        <v>0.01</v>
      </c>
      <c r="AN6" s="14" t="s">
        <v>132</v>
      </c>
    </row>
    <row r="7" spans="1:40" s="6" customFormat="1" ht="13.5">
      <c r="A7" s="6">
        <v>5</v>
      </c>
      <c r="B7" s="6">
        <f>'名簿'!B5</f>
        <v>0</v>
      </c>
      <c r="C7" s="11"/>
      <c r="D7" s="11"/>
      <c r="E7" s="2"/>
      <c r="F7" s="2"/>
      <c r="G7" s="2"/>
      <c r="H7" s="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7">
        <f t="shared" si="1"/>
        <v>0</v>
      </c>
      <c r="W7" s="8" t="e">
        <f t="shared" si="2"/>
        <v>#DIV/0!</v>
      </c>
      <c r="X7" s="27" t="e">
        <f t="shared" si="3"/>
        <v>#DIV/0!</v>
      </c>
      <c r="Y7" s="7"/>
      <c r="Z7" s="7">
        <f t="shared" si="4"/>
        <v>0</v>
      </c>
      <c r="AA7" s="8" t="e">
        <f t="shared" si="5"/>
        <v>#DIV/0!</v>
      </c>
      <c r="AB7" s="27" t="e">
        <f t="shared" si="6"/>
        <v>#DIV/0!</v>
      </c>
      <c r="AC7" s="7"/>
      <c r="AD7" s="7">
        <f t="shared" si="7"/>
        <v>0</v>
      </c>
      <c r="AE7" s="8" t="e">
        <f t="shared" si="8"/>
        <v>#DIV/0!</v>
      </c>
      <c r="AF7" s="27" t="e">
        <f t="shared" si="9"/>
        <v>#DIV/0!</v>
      </c>
      <c r="AG7" s="7"/>
      <c r="AH7" s="7">
        <f t="shared" si="0"/>
        <v>0</v>
      </c>
      <c r="AI7" s="8" t="e">
        <f t="shared" si="10"/>
        <v>#DIV/0!</v>
      </c>
      <c r="AJ7" s="27" t="e">
        <f t="shared" si="12"/>
        <v>#DIV/0!</v>
      </c>
      <c r="AK7" s="7">
        <f t="shared" si="11"/>
        <v>1</v>
      </c>
      <c r="AM7" s="13">
        <v>0.6</v>
      </c>
      <c r="AN7" s="14" t="s">
        <v>133</v>
      </c>
    </row>
    <row r="8" spans="1:40" s="6" customFormat="1" ht="13.5">
      <c r="A8" s="6">
        <v>6</v>
      </c>
      <c r="B8" s="6">
        <f>'名簿'!B6</f>
        <v>0</v>
      </c>
      <c r="C8" s="11"/>
      <c r="D8" s="11"/>
      <c r="E8" s="2"/>
      <c r="F8" s="2"/>
      <c r="G8" s="2"/>
      <c r="H8" s="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7">
        <f t="shared" si="1"/>
        <v>0</v>
      </c>
      <c r="W8" s="8" t="e">
        <f t="shared" si="2"/>
        <v>#DIV/0!</v>
      </c>
      <c r="X8" s="27" t="e">
        <f t="shared" si="3"/>
        <v>#DIV/0!</v>
      </c>
      <c r="Y8" s="7"/>
      <c r="Z8" s="7">
        <f t="shared" si="4"/>
        <v>0</v>
      </c>
      <c r="AA8" s="8" t="e">
        <f t="shared" si="5"/>
        <v>#DIV/0!</v>
      </c>
      <c r="AB8" s="27" t="e">
        <f t="shared" si="6"/>
        <v>#DIV/0!</v>
      </c>
      <c r="AC8" s="7"/>
      <c r="AD8" s="7">
        <f t="shared" si="7"/>
        <v>0</v>
      </c>
      <c r="AE8" s="8" t="e">
        <f t="shared" si="8"/>
        <v>#DIV/0!</v>
      </c>
      <c r="AF8" s="27" t="e">
        <f t="shared" si="9"/>
        <v>#DIV/0!</v>
      </c>
      <c r="AG8" s="7"/>
      <c r="AH8" s="7">
        <f t="shared" si="0"/>
        <v>0</v>
      </c>
      <c r="AI8" s="8" t="e">
        <f t="shared" si="10"/>
        <v>#DIV/0!</v>
      </c>
      <c r="AJ8" s="27" t="e">
        <f t="shared" si="12"/>
        <v>#DIV/0!</v>
      </c>
      <c r="AK8" s="7">
        <f t="shared" si="11"/>
        <v>1</v>
      </c>
      <c r="AM8" s="13">
        <v>0.95</v>
      </c>
      <c r="AN8" s="14" t="s">
        <v>134</v>
      </c>
    </row>
    <row r="9" spans="1:39" s="6" customFormat="1" ht="13.5">
      <c r="A9" s="6">
        <v>7</v>
      </c>
      <c r="B9" s="6">
        <f>'名簿'!B7</f>
        <v>0</v>
      </c>
      <c r="C9" s="11"/>
      <c r="D9" s="11"/>
      <c r="E9" s="2"/>
      <c r="F9" s="2"/>
      <c r="G9" s="2"/>
      <c r="H9" s="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7">
        <f t="shared" si="1"/>
        <v>0</v>
      </c>
      <c r="W9" s="8" t="e">
        <f t="shared" si="2"/>
        <v>#DIV/0!</v>
      </c>
      <c r="X9" s="27" t="e">
        <f t="shared" si="3"/>
        <v>#DIV/0!</v>
      </c>
      <c r="Y9" s="7"/>
      <c r="Z9" s="7">
        <f t="shared" si="4"/>
        <v>0</v>
      </c>
      <c r="AA9" s="8" t="e">
        <f t="shared" si="5"/>
        <v>#DIV/0!</v>
      </c>
      <c r="AB9" s="27" t="e">
        <f t="shared" si="6"/>
        <v>#DIV/0!</v>
      </c>
      <c r="AC9" s="7"/>
      <c r="AD9" s="7">
        <f t="shared" si="7"/>
        <v>0</v>
      </c>
      <c r="AE9" s="8" t="e">
        <f t="shared" si="8"/>
        <v>#DIV/0!</v>
      </c>
      <c r="AF9" s="27" t="e">
        <f t="shared" si="9"/>
        <v>#DIV/0!</v>
      </c>
      <c r="AG9" s="7"/>
      <c r="AH9" s="7">
        <f t="shared" si="0"/>
        <v>0</v>
      </c>
      <c r="AI9" s="8" t="e">
        <f t="shared" si="10"/>
        <v>#DIV/0!</v>
      </c>
      <c r="AJ9" s="27" t="e">
        <f t="shared" si="12"/>
        <v>#DIV/0!</v>
      </c>
      <c r="AK9" s="7">
        <f t="shared" si="11"/>
        <v>1</v>
      </c>
      <c r="AM9" s="12"/>
    </row>
    <row r="10" spans="1:40" s="6" customFormat="1" ht="13.5">
      <c r="A10" s="6">
        <v>8</v>
      </c>
      <c r="B10" s="6">
        <f>'名簿'!B8</f>
        <v>0</v>
      </c>
      <c r="C10" s="11"/>
      <c r="D10" s="11"/>
      <c r="E10" s="2"/>
      <c r="F10" s="2"/>
      <c r="G10" s="2"/>
      <c r="H10" s="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7">
        <f t="shared" si="1"/>
        <v>0</v>
      </c>
      <c r="W10" s="8" t="e">
        <f t="shared" si="2"/>
        <v>#DIV/0!</v>
      </c>
      <c r="X10" s="27" t="e">
        <f t="shared" si="3"/>
        <v>#DIV/0!</v>
      </c>
      <c r="Y10" s="7"/>
      <c r="Z10" s="7">
        <f t="shared" si="4"/>
        <v>0</v>
      </c>
      <c r="AA10" s="8" t="e">
        <f t="shared" si="5"/>
        <v>#DIV/0!</v>
      </c>
      <c r="AB10" s="27" t="e">
        <f t="shared" si="6"/>
        <v>#DIV/0!</v>
      </c>
      <c r="AC10" s="7"/>
      <c r="AD10" s="7">
        <f t="shared" si="7"/>
        <v>0</v>
      </c>
      <c r="AE10" s="8" t="e">
        <f t="shared" si="8"/>
        <v>#DIV/0!</v>
      </c>
      <c r="AF10" s="27" t="e">
        <f t="shared" si="9"/>
        <v>#DIV/0!</v>
      </c>
      <c r="AG10" s="7"/>
      <c r="AH10" s="7">
        <f t="shared" si="0"/>
        <v>0</v>
      </c>
      <c r="AI10" s="8" t="e">
        <f t="shared" si="10"/>
        <v>#DIV/0!</v>
      </c>
      <c r="AJ10" s="27" t="e">
        <f t="shared" si="12"/>
        <v>#DIV/0!</v>
      </c>
      <c r="AK10" s="7">
        <f t="shared" si="11"/>
        <v>1</v>
      </c>
      <c r="AM10" s="13">
        <v>0</v>
      </c>
      <c r="AN10" s="14" t="s">
        <v>50</v>
      </c>
    </row>
    <row r="11" spans="1:40" s="6" customFormat="1" ht="13.5">
      <c r="A11" s="6">
        <v>9</v>
      </c>
      <c r="B11" s="6">
        <f>'名簿'!B9</f>
        <v>0</v>
      </c>
      <c r="C11" s="11"/>
      <c r="D11" s="11"/>
      <c r="E11" s="2"/>
      <c r="F11" s="2"/>
      <c r="G11" s="2"/>
      <c r="H11" s="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7">
        <f t="shared" si="1"/>
        <v>0</v>
      </c>
      <c r="W11" s="8" t="e">
        <f t="shared" si="2"/>
        <v>#DIV/0!</v>
      </c>
      <c r="X11" s="27" t="e">
        <f t="shared" si="3"/>
        <v>#DIV/0!</v>
      </c>
      <c r="Y11" s="7"/>
      <c r="Z11" s="7">
        <f t="shared" si="4"/>
        <v>0</v>
      </c>
      <c r="AA11" s="8" t="e">
        <f t="shared" si="5"/>
        <v>#DIV/0!</v>
      </c>
      <c r="AB11" s="27" t="e">
        <f t="shared" si="6"/>
        <v>#DIV/0!</v>
      </c>
      <c r="AC11" s="7"/>
      <c r="AD11" s="7">
        <f t="shared" si="7"/>
        <v>0</v>
      </c>
      <c r="AE11" s="8" t="e">
        <f t="shared" si="8"/>
        <v>#DIV/0!</v>
      </c>
      <c r="AF11" s="27" t="e">
        <f t="shared" si="9"/>
        <v>#DIV/0!</v>
      </c>
      <c r="AG11" s="7"/>
      <c r="AH11" s="7">
        <f t="shared" si="0"/>
        <v>0</v>
      </c>
      <c r="AI11" s="8" t="e">
        <f t="shared" si="10"/>
        <v>#DIV/0!</v>
      </c>
      <c r="AJ11" s="27" t="e">
        <f t="shared" si="12"/>
        <v>#DIV/0!</v>
      </c>
      <c r="AK11" s="7">
        <f t="shared" si="11"/>
        <v>1</v>
      </c>
      <c r="AM11" s="13">
        <v>0.01</v>
      </c>
      <c r="AN11" s="14" t="s">
        <v>135</v>
      </c>
    </row>
    <row r="12" spans="1:40" s="6" customFormat="1" ht="13.5">
      <c r="A12" s="6">
        <v>10</v>
      </c>
      <c r="B12" s="6">
        <f>'名簿'!B10</f>
        <v>0</v>
      </c>
      <c r="C12" s="11"/>
      <c r="D12" s="11"/>
      <c r="E12" s="2"/>
      <c r="F12" s="2"/>
      <c r="G12" s="2"/>
      <c r="H12" s="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7">
        <f t="shared" si="1"/>
        <v>0</v>
      </c>
      <c r="W12" s="8" t="e">
        <f t="shared" si="2"/>
        <v>#DIV/0!</v>
      </c>
      <c r="X12" s="27" t="e">
        <f t="shared" si="3"/>
        <v>#DIV/0!</v>
      </c>
      <c r="Y12" s="7"/>
      <c r="Z12" s="7">
        <f t="shared" si="4"/>
        <v>0</v>
      </c>
      <c r="AA12" s="8" t="e">
        <f t="shared" si="5"/>
        <v>#DIV/0!</v>
      </c>
      <c r="AB12" s="27" t="e">
        <f t="shared" si="6"/>
        <v>#DIV/0!</v>
      </c>
      <c r="AC12" s="7"/>
      <c r="AD12" s="7">
        <f t="shared" si="7"/>
        <v>0</v>
      </c>
      <c r="AE12" s="8" t="e">
        <f t="shared" si="8"/>
        <v>#DIV/0!</v>
      </c>
      <c r="AF12" s="27" t="e">
        <f t="shared" si="9"/>
        <v>#DIV/0!</v>
      </c>
      <c r="AG12" s="7"/>
      <c r="AH12" s="7">
        <f t="shared" si="0"/>
        <v>0</v>
      </c>
      <c r="AI12" s="8" t="e">
        <f t="shared" si="10"/>
        <v>#DIV/0!</v>
      </c>
      <c r="AJ12" s="27" t="e">
        <f t="shared" si="12"/>
        <v>#DIV/0!</v>
      </c>
      <c r="AK12" s="7">
        <f t="shared" si="11"/>
        <v>1</v>
      </c>
      <c r="AM12" s="13">
        <v>0.6</v>
      </c>
      <c r="AN12" s="14" t="s">
        <v>136</v>
      </c>
    </row>
    <row r="13" spans="1:40" s="6" customFormat="1" ht="13.5">
      <c r="A13" s="6">
        <v>11</v>
      </c>
      <c r="B13" s="6">
        <f>'名簿'!B11</f>
        <v>0</v>
      </c>
      <c r="C13" s="11"/>
      <c r="D13" s="11"/>
      <c r="E13" s="2"/>
      <c r="F13" s="2"/>
      <c r="G13" s="2"/>
      <c r="H13" s="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7">
        <f t="shared" si="1"/>
        <v>0</v>
      </c>
      <c r="W13" s="8" t="e">
        <f t="shared" si="2"/>
        <v>#DIV/0!</v>
      </c>
      <c r="X13" s="27" t="e">
        <f t="shared" si="3"/>
        <v>#DIV/0!</v>
      </c>
      <c r="Y13" s="7"/>
      <c r="Z13" s="7">
        <f t="shared" si="4"/>
        <v>0</v>
      </c>
      <c r="AA13" s="8" t="e">
        <f t="shared" si="5"/>
        <v>#DIV/0!</v>
      </c>
      <c r="AB13" s="27" t="e">
        <f t="shared" si="6"/>
        <v>#DIV/0!</v>
      </c>
      <c r="AC13" s="7"/>
      <c r="AD13" s="7">
        <f t="shared" si="7"/>
        <v>0</v>
      </c>
      <c r="AE13" s="8" t="e">
        <f t="shared" si="8"/>
        <v>#DIV/0!</v>
      </c>
      <c r="AF13" s="27" t="e">
        <f t="shared" si="9"/>
        <v>#DIV/0!</v>
      </c>
      <c r="AG13" s="7"/>
      <c r="AH13" s="7">
        <f t="shared" si="0"/>
        <v>0</v>
      </c>
      <c r="AI13" s="8" t="e">
        <f t="shared" si="10"/>
        <v>#DIV/0!</v>
      </c>
      <c r="AJ13" s="27" t="e">
        <f t="shared" si="12"/>
        <v>#DIV/0!</v>
      </c>
      <c r="AK13" s="7">
        <f t="shared" si="11"/>
        <v>1</v>
      </c>
      <c r="AM13" s="13">
        <v>0.95</v>
      </c>
      <c r="AN13" s="14" t="s">
        <v>137</v>
      </c>
    </row>
    <row r="14" spans="1:39" s="6" customFormat="1" ht="13.5">
      <c r="A14" s="6">
        <v>12</v>
      </c>
      <c r="B14" s="6">
        <f>'名簿'!B12</f>
        <v>0</v>
      </c>
      <c r="C14" s="11"/>
      <c r="D14" s="11"/>
      <c r="E14" s="2"/>
      <c r="F14" s="2"/>
      <c r="G14" s="2"/>
      <c r="H14" s="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7">
        <f t="shared" si="1"/>
        <v>0</v>
      </c>
      <c r="W14" s="8" t="e">
        <f t="shared" si="2"/>
        <v>#DIV/0!</v>
      </c>
      <c r="X14" s="27" t="e">
        <f t="shared" si="3"/>
        <v>#DIV/0!</v>
      </c>
      <c r="Y14" s="7"/>
      <c r="Z14" s="7">
        <f t="shared" si="4"/>
        <v>0</v>
      </c>
      <c r="AA14" s="8" t="e">
        <f t="shared" si="5"/>
        <v>#DIV/0!</v>
      </c>
      <c r="AB14" s="27" t="e">
        <f t="shared" si="6"/>
        <v>#DIV/0!</v>
      </c>
      <c r="AC14" s="7"/>
      <c r="AD14" s="7">
        <f t="shared" si="7"/>
        <v>0</v>
      </c>
      <c r="AE14" s="8" t="e">
        <f t="shared" si="8"/>
        <v>#DIV/0!</v>
      </c>
      <c r="AF14" s="27" t="e">
        <f t="shared" si="9"/>
        <v>#DIV/0!</v>
      </c>
      <c r="AG14" s="7"/>
      <c r="AH14" s="7">
        <f t="shared" si="0"/>
        <v>0</v>
      </c>
      <c r="AI14" s="8" t="e">
        <f t="shared" si="10"/>
        <v>#DIV/0!</v>
      </c>
      <c r="AJ14" s="27" t="e">
        <f t="shared" si="12"/>
        <v>#DIV/0!</v>
      </c>
      <c r="AK14" s="7">
        <f t="shared" si="11"/>
        <v>1</v>
      </c>
      <c r="AM14" s="12"/>
    </row>
    <row r="15" spans="1:39" s="6" customFormat="1" ht="13.5">
      <c r="A15" s="6">
        <v>13</v>
      </c>
      <c r="B15" s="6">
        <f>'名簿'!B13</f>
        <v>0</v>
      </c>
      <c r="C15" s="11"/>
      <c r="D15" s="11"/>
      <c r="E15" s="2"/>
      <c r="F15" s="2"/>
      <c r="G15" s="2"/>
      <c r="H15" s="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7">
        <f t="shared" si="1"/>
        <v>0</v>
      </c>
      <c r="W15" s="8" t="e">
        <f t="shared" si="2"/>
        <v>#DIV/0!</v>
      </c>
      <c r="X15" s="27" t="e">
        <f t="shared" si="3"/>
        <v>#DIV/0!</v>
      </c>
      <c r="Y15" s="7"/>
      <c r="Z15" s="7">
        <f t="shared" si="4"/>
        <v>0</v>
      </c>
      <c r="AA15" s="8" t="e">
        <f t="shared" si="5"/>
        <v>#DIV/0!</v>
      </c>
      <c r="AB15" s="27" t="e">
        <f t="shared" si="6"/>
        <v>#DIV/0!</v>
      </c>
      <c r="AC15" s="7"/>
      <c r="AD15" s="7">
        <f t="shared" si="7"/>
        <v>0</v>
      </c>
      <c r="AE15" s="8" t="e">
        <f t="shared" si="8"/>
        <v>#DIV/0!</v>
      </c>
      <c r="AF15" s="27" t="e">
        <f t="shared" si="9"/>
        <v>#DIV/0!</v>
      </c>
      <c r="AG15" s="7"/>
      <c r="AH15" s="7">
        <f t="shared" si="0"/>
        <v>0</v>
      </c>
      <c r="AI15" s="8" t="e">
        <f t="shared" si="10"/>
        <v>#DIV/0!</v>
      </c>
      <c r="AJ15" s="27" t="e">
        <f t="shared" si="12"/>
        <v>#DIV/0!</v>
      </c>
      <c r="AK15" s="7">
        <f t="shared" si="11"/>
        <v>1</v>
      </c>
      <c r="AM15" s="12"/>
    </row>
    <row r="16" spans="1:39" s="6" customFormat="1" ht="13.5">
      <c r="A16" s="6">
        <v>14</v>
      </c>
      <c r="B16" s="6">
        <f>'名簿'!B14</f>
        <v>0</v>
      </c>
      <c r="C16" s="11"/>
      <c r="D16" s="11"/>
      <c r="E16" s="2"/>
      <c r="F16" s="2"/>
      <c r="G16" s="2"/>
      <c r="H16" s="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7">
        <f t="shared" si="1"/>
        <v>0</v>
      </c>
      <c r="W16" s="8" t="e">
        <f t="shared" si="2"/>
        <v>#DIV/0!</v>
      </c>
      <c r="X16" s="27" t="e">
        <f t="shared" si="3"/>
        <v>#DIV/0!</v>
      </c>
      <c r="Y16" s="7"/>
      <c r="Z16" s="7">
        <f t="shared" si="4"/>
        <v>0</v>
      </c>
      <c r="AA16" s="8" t="e">
        <f t="shared" si="5"/>
        <v>#DIV/0!</v>
      </c>
      <c r="AB16" s="27" t="e">
        <f t="shared" si="6"/>
        <v>#DIV/0!</v>
      </c>
      <c r="AC16" s="7"/>
      <c r="AD16" s="7">
        <f t="shared" si="7"/>
        <v>0</v>
      </c>
      <c r="AE16" s="8" t="e">
        <f t="shared" si="8"/>
        <v>#DIV/0!</v>
      </c>
      <c r="AF16" s="27" t="e">
        <f t="shared" si="9"/>
        <v>#DIV/0!</v>
      </c>
      <c r="AG16" s="7"/>
      <c r="AH16" s="7">
        <f t="shared" si="0"/>
        <v>0</v>
      </c>
      <c r="AI16" s="8" t="e">
        <f t="shared" si="10"/>
        <v>#DIV/0!</v>
      </c>
      <c r="AJ16" s="27" t="e">
        <f t="shared" si="12"/>
        <v>#DIV/0!</v>
      </c>
      <c r="AK16" s="7">
        <f t="shared" si="11"/>
        <v>1</v>
      </c>
      <c r="AM16" s="12"/>
    </row>
    <row r="17" spans="1:39" s="6" customFormat="1" ht="13.5">
      <c r="A17" s="6">
        <v>15</v>
      </c>
      <c r="B17" s="6">
        <f>'名簿'!B15</f>
        <v>0</v>
      </c>
      <c r="C17" s="11"/>
      <c r="D17" s="11"/>
      <c r="E17" s="2"/>
      <c r="F17" s="2"/>
      <c r="G17" s="2"/>
      <c r="H17" s="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7">
        <f t="shared" si="1"/>
        <v>0</v>
      </c>
      <c r="W17" s="8" t="e">
        <f t="shared" si="2"/>
        <v>#DIV/0!</v>
      </c>
      <c r="X17" s="27" t="e">
        <f t="shared" si="3"/>
        <v>#DIV/0!</v>
      </c>
      <c r="Y17" s="7"/>
      <c r="Z17" s="7">
        <f t="shared" si="4"/>
        <v>0</v>
      </c>
      <c r="AA17" s="8" t="e">
        <f t="shared" si="5"/>
        <v>#DIV/0!</v>
      </c>
      <c r="AB17" s="27" t="e">
        <f t="shared" si="6"/>
        <v>#DIV/0!</v>
      </c>
      <c r="AC17" s="7"/>
      <c r="AD17" s="7">
        <f t="shared" si="7"/>
        <v>0</v>
      </c>
      <c r="AE17" s="8" t="e">
        <f t="shared" si="8"/>
        <v>#DIV/0!</v>
      </c>
      <c r="AF17" s="27" t="e">
        <f t="shared" si="9"/>
        <v>#DIV/0!</v>
      </c>
      <c r="AG17" s="7"/>
      <c r="AH17" s="7">
        <f t="shared" si="0"/>
        <v>0</v>
      </c>
      <c r="AI17" s="8" t="e">
        <f t="shared" si="10"/>
        <v>#DIV/0!</v>
      </c>
      <c r="AJ17" s="27" t="e">
        <f t="shared" si="12"/>
        <v>#DIV/0!</v>
      </c>
      <c r="AK17" s="7">
        <f t="shared" si="11"/>
        <v>1</v>
      </c>
      <c r="AM17" s="12"/>
    </row>
    <row r="18" spans="1:39" s="6" customFormat="1" ht="13.5">
      <c r="A18" s="6">
        <v>16</v>
      </c>
      <c r="B18" s="6">
        <f>'名簿'!B16</f>
        <v>0</v>
      </c>
      <c r="C18" s="11"/>
      <c r="D18" s="11"/>
      <c r="E18" s="2"/>
      <c r="F18" s="2"/>
      <c r="G18" s="2"/>
      <c r="H18" s="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7">
        <f t="shared" si="1"/>
        <v>0</v>
      </c>
      <c r="W18" s="8" t="e">
        <f t="shared" si="2"/>
        <v>#DIV/0!</v>
      </c>
      <c r="X18" s="27" t="e">
        <f t="shared" si="3"/>
        <v>#DIV/0!</v>
      </c>
      <c r="Y18" s="7"/>
      <c r="Z18" s="7">
        <f t="shared" si="4"/>
        <v>0</v>
      </c>
      <c r="AA18" s="8" t="e">
        <f t="shared" si="5"/>
        <v>#DIV/0!</v>
      </c>
      <c r="AB18" s="27" t="e">
        <f t="shared" si="6"/>
        <v>#DIV/0!</v>
      </c>
      <c r="AC18" s="7"/>
      <c r="AD18" s="7">
        <f t="shared" si="7"/>
        <v>0</v>
      </c>
      <c r="AE18" s="8" t="e">
        <f t="shared" si="8"/>
        <v>#DIV/0!</v>
      </c>
      <c r="AF18" s="27" t="e">
        <f t="shared" si="9"/>
        <v>#DIV/0!</v>
      </c>
      <c r="AG18" s="7"/>
      <c r="AH18" s="7">
        <f t="shared" si="0"/>
        <v>0</v>
      </c>
      <c r="AI18" s="8" t="e">
        <f t="shared" si="10"/>
        <v>#DIV/0!</v>
      </c>
      <c r="AJ18" s="27" t="e">
        <f t="shared" si="12"/>
        <v>#DIV/0!</v>
      </c>
      <c r="AK18" s="7">
        <f t="shared" si="11"/>
        <v>1</v>
      </c>
      <c r="AM18" s="12"/>
    </row>
    <row r="19" spans="1:38" s="6" customFormat="1" ht="13.5">
      <c r="A19" s="6">
        <v>17</v>
      </c>
      <c r="B19" s="6">
        <f>'名簿'!B17</f>
        <v>0</v>
      </c>
      <c r="C19" s="11"/>
      <c r="D19" s="11"/>
      <c r="E19" s="2"/>
      <c r="F19" s="2"/>
      <c r="G19" s="2"/>
      <c r="H19" s="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7">
        <f t="shared" si="1"/>
        <v>0</v>
      </c>
      <c r="W19" s="8" t="e">
        <f t="shared" si="2"/>
        <v>#DIV/0!</v>
      </c>
      <c r="X19" s="27" t="e">
        <f t="shared" si="3"/>
        <v>#DIV/0!</v>
      </c>
      <c r="Y19" s="7"/>
      <c r="Z19" s="7">
        <f t="shared" si="4"/>
        <v>0</v>
      </c>
      <c r="AA19" s="8" t="e">
        <f t="shared" si="5"/>
        <v>#DIV/0!</v>
      </c>
      <c r="AB19" s="27" t="e">
        <f t="shared" si="6"/>
        <v>#DIV/0!</v>
      </c>
      <c r="AC19" s="7"/>
      <c r="AD19" s="7">
        <f t="shared" si="7"/>
        <v>0</v>
      </c>
      <c r="AE19" s="8" t="e">
        <f t="shared" si="8"/>
        <v>#DIV/0!</v>
      </c>
      <c r="AF19" s="27" t="e">
        <f t="shared" si="9"/>
        <v>#DIV/0!</v>
      </c>
      <c r="AG19" s="7"/>
      <c r="AH19" s="7">
        <f t="shared" si="0"/>
        <v>0</v>
      </c>
      <c r="AI19" s="8" t="e">
        <f t="shared" si="10"/>
        <v>#DIV/0!</v>
      </c>
      <c r="AJ19" s="27" t="e">
        <f t="shared" si="12"/>
        <v>#DIV/0!</v>
      </c>
      <c r="AK19" s="7">
        <f t="shared" si="11"/>
        <v>1</v>
      </c>
      <c r="AL19" s="12"/>
    </row>
    <row r="20" spans="1:39" s="6" customFormat="1" ht="13.5">
      <c r="A20" s="6">
        <v>18</v>
      </c>
      <c r="B20" s="6">
        <f>'名簿'!B18</f>
        <v>0</v>
      </c>
      <c r="C20" s="11"/>
      <c r="D20" s="11"/>
      <c r="E20" s="2"/>
      <c r="F20" s="2"/>
      <c r="G20" s="2"/>
      <c r="H20" s="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7">
        <f t="shared" si="1"/>
        <v>0</v>
      </c>
      <c r="W20" s="8" t="e">
        <f t="shared" si="2"/>
        <v>#DIV/0!</v>
      </c>
      <c r="X20" s="27" t="e">
        <f t="shared" si="3"/>
        <v>#DIV/0!</v>
      </c>
      <c r="Y20" s="7"/>
      <c r="Z20" s="7">
        <f t="shared" si="4"/>
        <v>0</v>
      </c>
      <c r="AA20" s="8" t="e">
        <f t="shared" si="5"/>
        <v>#DIV/0!</v>
      </c>
      <c r="AB20" s="27" t="e">
        <f t="shared" si="6"/>
        <v>#DIV/0!</v>
      </c>
      <c r="AC20" s="7"/>
      <c r="AD20" s="7">
        <f t="shared" si="7"/>
        <v>0</v>
      </c>
      <c r="AE20" s="8" t="e">
        <f t="shared" si="8"/>
        <v>#DIV/0!</v>
      </c>
      <c r="AF20" s="27" t="e">
        <f t="shared" si="9"/>
        <v>#DIV/0!</v>
      </c>
      <c r="AG20" s="7"/>
      <c r="AH20" s="7">
        <f t="shared" si="0"/>
        <v>0</v>
      </c>
      <c r="AI20" s="8" t="e">
        <f t="shared" si="10"/>
        <v>#DIV/0!</v>
      </c>
      <c r="AJ20" s="27" t="e">
        <f t="shared" si="12"/>
        <v>#DIV/0!</v>
      </c>
      <c r="AK20" s="7">
        <f t="shared" si="11"/>
        <v>1</v>
      </c>
      <c r="AM20" s="12"/>
    </row>
    <row r="21" spans="1:39" s="6" customFormat="1" ht="13.5">
      <c r="A21" s="6">
        <v>19</v>
      </c>
      <c r="B21" s="6">
        <f>'名簿'!B19</f>
        <v>0</v>
      </c>
      <c r="C21" s="11"/>
      <c r="D21" s="11"/>
      <c r="E21" s="2"/>
      <c r="F21" s="2"/>
      <c r="G21" s="2"/>
      <c r="H21" s="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7">
        <f t="shared" si="1"/>
        <v>0</v>
      </c>
      <c r="W21" s="8" t="e">
        <f t="shared" si="2"/>
        <v>#DIV/0!</v>
      </c>
      <c r="X21" s="27" t="e">
        <f t="shared" si="3"/>
        <v>#DIV/0!</v>
      </c>
      <c r="Y21" s="7"/>
      <c r="Z21" s="7">
        <f t="shared" si="4"/>
        <v>0</v>
      </c>
      <c r="AA21" s="8" t="e">
        <f t="shared" si="5"/>
        <v>#DIV/0!</v>
      </c>
      <c r="AB21" s="27" t="e">
        <f t="shared" si="6"/>
        <v>#DIV/0!</v>
      </c>
      <c r="AC21" s="7"/>
      <c r="AD21" s="7">
        <f t="shared" si="7"/>
        <v>0</v>
      </c>
      <c r="AE21" s="8" t="e">
        <f t="shared" si="8"/>
        <v>#DIV/0!</v>
      </c>
      <c r="AF21" s="27" t="e">
        <f t="shared" si="9"/>
        <v>#DIV/0!</v>
      </c>
      <c r="AG21" s="7"/>
      <c r="AH21" s="7">
        <f t="shared" si="0"/>
        <v>0</v>
      </c>
      <c r="AI21" s="8" t="e">
        <f t="shared" si="10"/>
        <v>#DIV/0!</v>
      </c>
      <c r="AJ21" s="27" t="e">
        <f t="shared" si="12"/>
        <v>#DIV/0!</v>
      </c>
      <c r="AK21" s="7">
        <f t="shared" si="11"/>
        <v>1</v>
      </c>
      <c r="AM21" s="12"/>
    </row>
    <row r="22" spans="1:39" s="6" customFormat="1" ht="13.5">
      <c r="A22" s="6">
        <v>20</v>
      </c>
      <c r="B22" s="6">
        <f>'名簿'!B20</f>
        <v>0</v>
      </c>
      <c r="C22" s="11"/>
      <c r="D22" s="11"/>
      <c r="E22" s="2"/>
      <c r="F22" s="2"/>
      <c r="G22" s="2"/>
      <c r="H22" s="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7">
        <f t="shared" si="1"/>
        <v>0</v>
      </c>
      <c r="W22" s="8" t="e">
        <f t="shared" si="2"/>
        <v>#DIV/0!</v>
      </c>
      <c r="X22" s="27" t="e">
        <f t="shared" si="3"/>
        <v>#DIV/0!</v>
      </c>
      <c r="Y22" s="7"/>
      <c r="Z22" s="7">
        <f t="shared" si="4"/>
        <v>0</v>
      </c>
      <c r="AA22" s="8" t="e">
        <f t="shared" si="5"/>
        <v>#DIV/0!</v>
      </c>
      <c r="AB22" s="27" t="e">
        <f t="shared" si="6"/>
        <v>#DIV/0!</v>
      </c>
      <c r="AC22" s="7"/>
      <c r="AD22" s="7">
        <f t="shared" si="7"/>
        <v>0</v>
      </c>
      <c r="AE22" s="8" t="e">
        <f t="shared" si="8"/>
        <v>#DIV/0!</v>
      </c>
      <c r="AF22" s="27" t="e">
        <f t="shared" si="9"/>
        <v>#DIV/0!</v>
      </c>
      <c r="AG22" s="7"/>
      <c r="AH22" s="7">
        <f t="shared" si="0"/>
        <v>0</v>
      </c>
      <c r="AI22" s="8" t="e">
        <f t="shared" si="10"/>
        <v>#DIV/0!</v>
      </c>
      <c r="AJ22" s="27" t="e">
        <f t="shared" si="12"/>
        <v>#DIV/0!</v>
      </c>
      <c r="AK22" s="7">
        <f t="shared" si="11"/>
        <v>1</v>
      </c>
      <c r="AM22" s="12"/>
    </row>
    <row r="23" spans="1:39" s="6" customFormat="1" ht="13.5">
      <c r="A23" s="6">
        <v>21</v>
      </c>
      <c r="B23" s="6">
        <f>'名簿'!B21</f>
        <v>0</v>
      </c>
      <c r="C23" s="11"/>
      <c r="D23" s="11"/>
      <c r="E23" s="2"/>
      <c r="F23" s="2"/>
      <c r="G23" s="2"/>
      <c r="H23" s="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7">
        <f t="shared" si="1"/>
        <v>0</v>
      </c>
      <c r="W23" s="8" t="e">
        <f t="shared" si="2"/>
        <v>#DIV/0!</v>
      </c>
      <c r="X23" s="27" t="e">
        <f t="shared" si="3"/>
        <v>#DIV/0!</v>
      </c>
      <c r="Y23" s="7"/>
      <c r="Z23" s="7">
        <f t="shared" si="4"/>
        <v>0</v>
      </c>
      <c r="AA23" s="8" t="e">
        <f t="shared" si="5"/>
        <v>#DIV/0!</v>
      </c>
      <c r="AB23" s="27" t="e">
        <f t="shared" si="6"/>
        <v>#DIV/0!</v>
      </c>
      <c r="AC23" s="7"/>
      <c r="AD23" s="7">
        <f t="shared" si="7"/>
        <v>0</v>
      </c>
      <c r="AE23" s="8" t="e">
        <f t="shared" si="8"/>
        <v>#DIV/0!</v>
      </c>
      <c r="AF23" s="27" t="e">
        <f t="shared" si="9"/>
        <v>#DIV/0!</v>
      </c>
      <c r="AG23" s="7"/>
      <c r="AH23" s="7">
        <f t="shared" si="0"/>
        <v>0</v>
      </c>
      <c r="AI23" s="8" t="e">
        <f t="shared" si="10"/>
        <v>#DIV/0!</v>
      </c>
      <c r="AJ23" s="27" t="e">
        <f t="shared" si="12"/>
        <v>#DIV/0!</v>
      </c>
      <c r="AK23" s="7">
        <f t="shared" si="11"/>
        <v>1</v>
      </c>
      <c r="AM23" s="12"/>
    </row>
    <row r="24" spans="1:39" s="6" customFormat="1" ht="13.5">
      <c r="A24" s="6">
        <v>22</v>
      </c>
      <c r="B24" s="6">
        <f>'名簿'!B22</f>
        <v>0</v>
      </c>
      <c r="C24" s="11"/>
      <c r="D24" s="11"/>
      <c r="E24" s="2"/>
      <c r="F24" s="2"/>
      <c r="G24" s="2"/>
      <c r="H24" s="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7">
        <f t="shared" si="1"/>
        <v>0</v>
      </c>
      <c r="W24" s="8" t="e">
        <f t="shared" si="2"/>
        <v>#DIV/0!</v>
      </c>
      <c r="X24" s="27" t="e">
        <f t="shared" si="3"/>
        <v>#DIV/0!</v>
      </c>
      <c r="Y24" s="7"/>
      <c r="Z24" s="7">
        <f t="shared" si="4"/>
        <v>0</v>
      </c>
      <c r="AA24" s="8" t="e">
        <f t="shared" si="5"/>
        <v>#DIV/0!</v>
      </c>
      <c r="AB24" s="27" t="e">
        <f t="shared" si="6"/>
        <v>#DIV/0!</v>
      </c>
      <c r="AC24" s="7"/>
      <c r="AD24" s="7">
        <f t="shared" si="7"/>
        <v>0</v>
      </c>
      <c r="AE24" s="8" t="e">
        <f t="shared" si="8"/>
        <v>#DIV/0!</v>
      </c>
      <c r="AF24" s="27" t="e">
        <f t="shared" si="9"/>
        <v>#DIV/0!</v>
      </c>
      <c r="AG24" s="7"/>
      <c r="AH24" s="7">
        <f t="shared" si="0"/>
        <v>0</v>
      </c>
      <c r="AI24" s="8" t="e">
        <f t="shared" si="10"/>
        <v>#DIV/0!</v>
      </c>
      <c r="AJ24" s="27" t="e">
        <f t="shared" si="12"/>
        <v>#DIV/0!</v>
      </c>
      <c r="AK24" s="7">
        <f t="shared" si="11"/>
        <v>1</v>
      </c>
      <c r="AM24" s="12"/>
    </row>
    <row r="25" spans="1:39" s="6" customFormat="1" ht="13.5">
      <c r="A25" s="6">
        <v>23</v>
      </c>
      <c r="B25" s="6">
        <f>'名簿'!B23</f>
        <v>0</v>
      </c>
      <c r="C25" s="11"/>
      <c r="D25" s="11"/>
      <c r="E25" s="2"/>
      <c r="F25" s="2"/>
      <c r="G25" s="2"/>
      <c r="H25" s="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7">
        <f t="shared" si="1"/>
        <v>0</v>
      </c>
      <c r="W25" s="8" t="e">
        <f t="shared" si="2"/>
        <v>#DIV/0!</v>
      </c>
      <c r="X25" s="27" t="e">
        <f t="shared" si="3"/>
        <v>#DIV/0!</v>
      </c>
      <c r="Y25" s="7"/>
      <c r="Z25" s="7">
        <f t="shared" si="4"/>
        <v>0</v>
      </c>
      <c r="AA25" s="8" t="e">
        <f t="shared" si="5"/>
        <v>#DIV/0!</v>
      </c>
      <c r="AB25" s="27" t="e">
        <f t="shared" si="6"/>
        <v>#DIV/0!</v>
      </c>
      <c r="AC25" s="7"/>
      <c r="AD25" s="7">
        <f t="shared" si="7"/>
        <v>0</v>
      </c>
      <c r="AE25" s="8" t="e">
        <f t="shared" si="8"/>
        <v>#DIV/0!</v>
      </c>
      <c r="AF25" s="27" t="e">
        <f t="shared" si="9"/>
        <v>#DIV/0!</v>
      </c>
      <c r="AG25" s="7"/>
      <c r="AH25" s="7">
        <f t="shared" si="0"/>
        <v>0</v>
      </c>
      <c r="AI25" s="8" t="e">
        <f t="shared" si="10"/>
        <v>#DIV/0!</v>
      </c>
      <c r="AJ25" s="27" t="e">
        <f t="shared" si="12"/>
        <v>#DIV/0!</v>
      </c>
      <c r="AK25" s="7">
        <f t="shared" si="11"/>
        <v>1</v>
      </c>
      <c r="AM25" s="12"/>
    </row>
    <row r="26" spans="1:39" s="6" customFormat="1" ht="13.5">
      <c r="A26" s="6">
        <v>24</v>
      </c>
      <c r="B26" s="6">
        <f>'名簿'!B24</f>
        <v>0</v>
      </c>
      <c r="C26" s="11"/>
      <c r="D26" s="11"/>
      <c r="E26" s="2"/>
      <c r="F26" s="2"/>
      <c r="G26" s="2"/>
      <c r="H26" s="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7">
        <f t="shared" si="1"/>
        <v>0</v>
      </c>
      <c r="W26" s="8" t="e">
        <f t="shared" si="2"/>
        <v>#DIV/0!</v>
      </c>
      <c r="X26" s="27" t="e">
        <f t="shared" si="3"/>
        <v>#DIV/0!</v>
      </c>
      <c r="Y26" s="7"/>
      <c r="Z26" s="7">
        <f t="shared" si="4"/>
        <v>0</v>
      </c>
      <c r="AA26" s="8" t="e">
        <f t="shared" si="5"/>
        <v>#DIV/0!</v>
      </c>
      <c r="AB26" s="27" t="e">
        <f t="shared" si="6"/>
        <v>#DIV/0!</v>
      </c>
      <c r="AC26" s="7"/>
      <c r="AD26" s="7">
        <f t="shared" si="7"/>
        <v>0</v>
      </c>
      <c r="AE26" s="8" t="e">
        <f t="shared" si="8"/>
        <v>#DIV/0!</v>
      </c>
      <c r="AF26" s="27" t="e">
        <f t="shared" si="9"/>
        <v>#DIV/0!</v>
      </c>
      <c r="AG26" s="7"/>
      <c r="AH26" s="7">
        <f t="shared" si="0"/>
        <v>0</v>
      </c>
      <c r="AI26" s="8" t="e">
        <f t="shared" si="10"/>
        <v>#DIV/0!</v>
      </c>
      <c r="AJ26" s="27" t="e">
        <f t="shared" si="12"/>
        <v>#DIV/0!</v>
      </c>
      <c r="AK26" s="7">
        <f t="shared" si="11"/>
        <v>1</v>
      </c>
      <c r="AM26" s="12"/>
    </row>
    <row r="27" spans="1:39" s="6" customFormat="1" ht="13.5">
      <c r="A27" s="6">
        <v>25</v>
      </c>
      <c r="B27" s="6">
        <f>'名簿'!B25</f>
        <v>0</v>
      </c>
      <c r="C27" s="11"/>
      <c r="D27" s="11"/>
      <c r="E27" s="2"/>
      <c r="F27" s="2"/>
      <c r="G27" s="2"/>
      <c r="H27" s="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7">
        <f t="shared" si="1"/>
        <v>0</v>
      </c>
      <c r="W27" s="8" t="e">
        <f t="shared" si="2"/>
        <v>#DIV/0!</v>
      </c>
      <c r="X27" s="27" t="e">
        <f t="shared" si="3"/>
        <v>#DIV/0!</v>
      </c>
      <c r="Y27" s="7"/>
      <c r="Z27" s="7">
        <f t="shared" si="4"/>
        <v>0</v>
      </c>
      <c r="AA27" s="8" t="e">
        <f t="shared" si="5"/>
        <v>#DIV/0!</v>
      </c>
      <c r="AB27" s="27" t="e">
        <f t="shared" si="6"/>
        <v>#DIV/0!</v>
      </c>
      <c r="AC27" s="7"/>
      <c r="AD27" s="7">
        <f t="shared" si="7"/>
        <v>0</v>
      </c>
      <c r="AE27" s="8" t="e">
        <f t="shared" si="8"/>
        <v>#DIV/0!</v>
      </c>
      <c r="AF27" s="27" t="e">
        <f t="shared" si="9"/>
        <v>#DIV/0!</v>
      </c>
      <c r="AG27" s="7"/>
      <c r="AH27" s="7">
        <f t="shared" si="0"/>
        <v>0</v>
      </c>
      <c r="AI27" s="8" t="e">
        <f t="shared" si="10"/>
        <v>#DIV/0!</v>
      </c>
      <c r="AJ27" s="27" t="e">
        <f t="shared" si="12"/>
        <v>#DIV/0!</v>
      </c>
      <c r="AK27" s="7">
        <f t="shared" si="11"/>
        <v>1</v>
      </c>
      <c r="AM27" s="12"/>
    </row>
    <row r="28" spans="1:39" s="6" customFormat="1" ht="13.5">
      <c r="A28" s="6">
        <v>26</v>
      </c>
      <c r="B28" s="6">
        <f>'名簿'!B26</f>
        <v>0</v>
      </c>
      <c r="C28" s="11"/>
      <c r="D28" s="11"/>
      <c r="E28" s="2"/>
      <c r="F28" s="2"/>
      <c r="G28" s="2"/>
      <c r="H28" s="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7">
        <f t="shared" si="1"/>
        <v>0</v>
      </c>
      <c r="W28" s="8" t="e">
        <f t="shared" si="2"/>
        <v>#DIV/0!</v>
      </c>
      <c r="X28" s="27" t="e">
        <f t="shared" si="3"/>
        <v>#DIV/0!</v>
      </c>
      <c r="Y28" s="7"/>
      <c r="Z28" s="7">
        <f t="shared" si="4"/>
        <v>0</v>
      </c>
      <c r="AA28" s="8" t="e">
        <f t="shared" si="5"/>
        <v>#DIV/0!</v>
      </c>
      <c r="AB28" s="27" t="e">
        <f t="shared" si="6"/>
        <v>#DIV/0!</v>
      </c>
      <c r="AC28" s="7"/>
      <c r="AD28" s="7">
        <f t="shared" si="7"/>
        <v>0</v>
      </c>
      <c r="AE28" s="8" t="e">
        <f t="shared" si="8"/>
        <v>#DIV/0!</v>
      </c>
      <c r="AF28" s="27" t="e">
        <f t="shared" si="9"/>
        <v>#DIV/0!</v>
      </c>
      <c r="AG28" s="7"/>
      <c r="AH28" s="7">
        <f t="shared" si="0"/>
        <v>0</v>
      </c>
      <c r="AI28" s="8" t="e">
        <f t="shared" si="10"/>
        <v>#DIV/0!</v>
      </c>
      <c r="AJ28" s="27" t="e">
        <f t="shared" si="12"/>
        <v>#DIV/0!</v>
      </c>
      <c r="AK28" s="7">
        <f t="shared" si="11"/>
        <v>1</v>
      </c>
      <c r="AM28" s="12"/>
    </row>
    <row r="29" spans="1:39" s="6" customFormat="1" ht="13.5">
      <c r="A29" s="6">
        <v>27</v>
      </c>
      <c r="B29" s="6">
        <f>'名簿'!B27</f>
        <v>0</v>
      </c>
      <c r="C29" s="11"/>
      <c r="D29" s="11"/>
      <c r="E29" s="2"/>
      <c r="F29" s="2"/>
      <c r="G29" s="2"/>
      <c r="H29" s="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7">
        <f t="shared" si="1"/>
        <v>0</v>
      </c>
      <c r="W29" s="8" t="e">
        <f t="shared" si="2"/>
        <v>#DIV/0!</v>
      </c>
      <c r="X29" s="27" t="e">
        <f t="shared" si="3"/>
        <v>#DIV/0!</v>
      </c>
      <c r="Y29" s="7"/>
      <c r="Z29" s="7">
        <f t="shared" si="4"/>
        <v>0</v>
      </c>
      <c r="AA29" s="8" t="e">
        <f t="shared" si="5"/>
        <v>#DIV/0!</v>
      </c>
      <c r="AB29" s="27" t="e">
        <f t="shared" si="6"/>
        <v>#DIV/0!</v>
      </c>
      <c r="AC29" s="7"/>
      <c r="AD29" s="7">
        <f t="shared" si="7"/>
        <v>0</v>
      </c>
      <c r="AE29" s="8" t="e">
        <f t="shared" si="8"/>
        <v>#DIV/0!</v>
      </c>
      <c r="AF29" s="27" t="e">
        <f t="shared" si="9"/>
        <v>#DIV/0!</v>
      </c>
      <c r="AG29" s="7"/>
      <c r="AH29" s="7">
        <f t="shared" si="0"/>
        <v>0</v>
      </c>
      <c r="AI29" s="8" t="e">
        <f t="shared" si="10"/>
        <v>#DIV/0!</v>
      </c>
      <c r="AJ29" s="27" t="e">
        <f t="shared" si="12"/>
        <v>#DIV/0!</v>
      </c>
      <c r="AK29" s="7">
        <f t="shared" si="11"/>
        <v>1</v>
      </c>
      <c r="AM29" s="12"/>
    </row>
    <row r="30" spans="1:39" s="6" customFormat="1" ht="13.5">
      <c r="A30" s="6">
        <v>28</v>
      </c>
      <c r="B30" s="6">
        <f>'名簿'!B28</f>
        <v>0</v>
      </c>
      <c r="C30" s="11"/>
      <c r="D30" s="11"/>
      <c r="E30" s="2"/>
      <c r="F30" s="2"/>
      <c r="G30" s="2"/>
      <c r="H30" s="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7">
        <f t="shared" si="1"/>
        <v>0</v>
      </c>
      <c r="W30" s="8" t="e">
        <f t="shared" si="2"/>
        <v>#DIV/0!</v>
      </c>
      <c r="X30" s="27" t="e">
        <f t="shared" si="3"/>
        <v>#DIV/0!</v>
      </c>
      <c r="Y30" s="7"/>
      <c r="Z30" s="7">
        <f t="shared" si="4"/>
        <v>0</v>
      </c>
      <c r="AA30" s="8" t="e">
        <f t="shared" si="5"/>
        <v>#DIV/0!</v>
      </c>
      <c r="AB30" s="27" t="e">
        <f t="shared" si="6"/>
        <v>#DIV/0!</v>
      </c>
      <c r="AC30" s="7"/>
      <c r="AD30" s="7">
        <f t="shared" si="7"/>
        <v>0</v>
      </c>
      <c r="AE30" s="8" t="e">
        <f t="shared" si="8"/>
        <v>#DIV/0!</v>
      </c>
      <c r="AF30" s="27" t="e">
        <f t="shared" si="9"/>
        <v>#DIV/0!</v>
      </c>
      <c r="AG30" s="7"/>
      <c r="AH30" s="7">
        <f t="shared" si="0"/>
        <v>0</v>
      </c>
      <c r="AI30" s="8" t="e">
        <f t="shared" si="10"/>
        <v>#DIV/0!</v>
      </c>
      <c r="AJ30" s="27" t="e">
        <f t="shared" si="12"/>
        <v>#DIV/0!</v>
      </c>
      <c r="AK30" s="7">
        <f t="shared" si="11"/>
        <v>1</v>
      </c>
      <c r="AM30" s="12"/>
    </row>
    <row r="31" spans="1:39" s="6" customFormat="1" ht="13.5">
      <c r="A31" s="6">
        <v>29</v>
      </c>
      <c r="B31" s="6">
        <f>'名簿'!B29</f>
        <v>0</v>
      </c>
      <c r="C31" s="11"/>
      <c r="D31" s="11"/>
      <c r="E31" s="2"/>
      <c r="F31" s="2"/>
      <c r="G31" s="2"/>
      <c r="H31" s="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7">
        <f t="shared" si="1"/>
        <v>0</v>
      </c>
      <c r="W31" s="8" t="e">
        <f t="shared" si="2"/>
        <v>#DIV/0!</v>
      </c>
      <c r="X31" s="27" t="e">
        <f t="shared" si="3"/>
        <v>#DIV/0!</v>
      </c>
      <c r="Y31" s="7"/>
      <c r="Z31" s="7">
        <f t="shared" si="4"/>
        <v>0</v>
      </c>
      <c r="AA31" s="8" t="e">
        <f t="shared" si="5"/>
        <v>#DIV/0!</v>
      </c>
      <c r="AB31" s="27" t="e">
        <f t="shared" si="6"/>
        <v>#DIV/0!</v>
      </c>
      <c r="AC31" s="7"/>
      <c r="AD31" s="7">
        <f t="shared" si="7"/>
        <v>0</v>
      </c>
      <c r="AE31" s="8" t="e">
        <f t="shared" si="8"/>
        <v>#DIV/0!</v>
      </c>
      <c r="AF31" s="27" t="e">
        <f t="shared" si="9"/>
        <v>#DIV/0!</v>
      </c>
      <c r="AG31" s="7"/>
      <c r="AH31" s="7">
        <f t="shared" si="0"/>
        <v>0</v>
      </c>
      <c r="AI31" s="8" t="e">
        <f t="shared" si="10"/>
        <v>#DIV/0!</v>
      </c>
      <c r="AJ31" s="27" t="e">
        <f t="shared" si="12"/>
        <v>#DIV/0!</v>
      </c>
      <c r="AK31" s="7">
        <f t="shared" si="11"/>
        <v>1</v>
      </c>
      <c r="AM31" s="12"/>
    </row>
    <row r="32" spans="1:39" s="6" customFormat="1" ht="13.5">
      <c r="A32" s="6">
        <v>30</v>
      </c>
      <c r="B32" s="6">
        <f>'名簿'!B30</f>
        <v>0</v>
      </c>
      <c r="C32" s="11"/>
      <c r="D32" s="11"/>
      <c r="E32" s="2"/>
      <c r="F32" s="2"/>
      <c r="G32" s="2"/>
      <c r="H32" s="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7">
        <f t="shared" si="1"/>
        <v>0</v>
      </c>
      <c r="W32" s="8" t="e">
        <f t="shared" si="2"/>
        <v>#DIV/0!</v>
      </c>
      <c r="X32" s="27" t="e">
        <f t="shared" si="3"/>
        <v>#DIV/0!</v>
      </c>
      <c r="Y32" s="7"/>
      <c r="Z32" s="7">
        <f t="shared" si="4"/>
        <v>0</v>
      </c>
      <c r="AA32" s="8" t="e">
        <f t="shared" si="5"/>
        <v>#DIV/0!</v>
      </c>
      <c r="AB32" s="27" t="e">
        <f t="shared" si="6"/>
        <v>#DIV/0!</v>
      </c>
      <c r="AC32" s="7"/>
      <c r="AD32" s="7">
        <f t="shared" si="7"/>
        <v>0</v>
      </c>
      <c r="AE32" s="8" t="e">
        <f t="shared" si="8"/>
        <v>#DIV/0!</v>
      </c>
      <c r="AF32" s="27" t="e">
        <f t="shared" si="9"/>
        <v>#DIV/0!</v>
      </c>
      <c r="AG32" s="7"/>
      <c r="AH32" s="7">
        <f t="shared" si="0"/>
        <v>0</v>
      </c>
      <c r="AI32" s="8" t="e">
        <f t="shared" si="10"/>
        <v>#DIV/0!</v>
      </c>
      <c r="AJ32" s="27" t="e">
        <f t="shared" si="12"/>
        <v>#DIV/0!</v>
      </c>
      <c r="AK32" s="7">
        <f t="shared" si="11"/>
        <v>1</v>
      </c>
      <c r="AM32" s="12"/>
    </row>
    <row r="33" spans="1:39" s="6" customFormat="1" ht="13.5">
      <c r="A33" s="6">
        <v>31</v>
      </c>
      <c r="B33" s="6">
        <f>'名簿'!B31</f>
        <v>0</v>
      </c>
      <c r="C33" s="11"/>
      <c r="D33" s="11"/>
      <c r="E33" s="2"/>
      <c r="F33" s="2"/>
      <c r="G33" s="2"/>
      <c r="H33" s="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7">
        <f t="shared" si="1"/>
        <v>0</v>
      </c>
      <c r="W33" s="8" t="e">
        <f t="shared" si="2"/>
        <v>#DIV/0!</v>
      </c>
      <c r="X33" s="27" t="e">
        <f t="shared" si="3"/>
        <v>#DIV/0!</v>
      </c>
      <c r="Y33" s="7"/>
      <c r="Z33" s="7">
        <f t="shared" si="4"/>
        <v>0</v>
      </c>
      <c r="AA33" s="8" t="e">
        <f t="shared" si="5"/>
        <v>#DIV/0!</v>
      </c>
      <c r="AB33" s="27" t="e">
        <f t="shared" si="6"/>
        <v>#DIV/0!</v>
      </c>
      <c r="AC33" s="7"/>
      <c r="AD33" s="7">
        <f t="shared" si="7"/>
        <v>0</v>
      </c>
      <c r="AE33" s="8" t="e">
        <f t="shared" si="8"/>
        <v>#DIV/0!</v>
      </c>
      <c r="AF33" s="27" t="e">
        <f t="shared" si="9"/>
        <v>#DIV/0!</v>
      </c>
      <c r="AG33" s="7"/>
      <c r="AH33" s="7">
        <f t="shared" si="0"/>
        <v>0</v>
      </c>
      <c r="AI33" s="8" t="e">
        <f t="shared" si="10"/>
        <v>#DIV/0!</v>
      </c>
      <c r="AJ33" s="27" t="e">
        <f t="shared" si="12"/>
        <v>#DIV/0!</v>
      </c>
      <c r="AK33" s="7">
        <f t="shared" si="11"/>
        <v>1</v>
      </c>
      <c r="AM33" s="12"/>
    </row>
    <row r="34" spans="1:39" s="6" customFormat="1" ht="13.5">
      <c r="A34" s="6">
        <v>32</v>
      </c>
      <c r="B34" s="6">
        <f>'名簿'!B32</f>
        <v>0</v>
      </c>
      <c r="C34" s="11"/>
      <c r="D34" s="11"/>
      <c r="E34" s="2"/>
      <c r="F34" s="2"/>
      <c r="G34" s="2"/>
      <c r="H34" s="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7">
        <f t="shared" si="1"/>
        <v>0</v>
      </c>
      <c r="W34" s="8" t="e">
        <f t="shared" si="2"/>
        <v>#DIV/0!</v>
      </c>
      <c r="X34" s="27" t="e">
        <f t="shared" si="3"/>
        <v>#DIV/0!</v>
      </c>
      <c r="Y34" s="7"/>
      <c r="Z34" s="7">
        <f t="shared" si="4"/>
        <v>0</v>
      </c>
      <c r="AA34" s="8" t="e">
        <f t="shared" si="5"/>
        <v>#DIV/0!</v>
      </c>
      <c r="AB34" s="27" t="e">
        <f t="shared" si="6"/>
        <v>#DIV/0!</v>
      </c>
      <c r="AC34" s="7"/>
      <c r="AD34" s="7">
        <f t="shared" si="7"/>
        <v>0</v>
      </c>
      <c r="AE34" s="8" t="e">
        <f t="shared" si="8"/>
        <v>#DIV/0!</v>
      </c>
      <c r="AF34" s="27" t="e">
        <f t="shared" si="9"/>
        <v>#DIV/0!</v>
      </c>
      <c r="AG34" s="7"/>
      <c r="AH34" s="7">
        <f t="shared" si="0"/>
        <v>0</v>
      </c>
      <c r="AI34" s="8" t="e">
        <f t="shared" si="10"/>
        <v>#DIV/0!</v>
      </c>
      <c r="AJ34" s="27" t="e">
        <f t="shared" si="12"/>
        <v>#DIV/0!</v>
      </c>
      <c r="AK34" s="7">
        <f t="shared" si="11"/>
        <v>1</v>
      </c>
      <c r="AM34" s="12"/>
    </row>
    <row r="35" spans="1:39" s="6" customFormat="1" ht="13.5">
      <c r="A35" s="6">
        <v>33</v>
      </c>
      <c r="B35" s="6">
        <f>'名簿'!B33</f>
        <v>0</v>
      </c>
      <c r="C35" s="11"/>
      <c r="D35" s="11"/>
      <c r="E35" s="2"/>
      <c r="F35" s="2"/>
      <c r="G35" s="2"/>
      <c r="H35" s="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7">
        <f t="shared" si="1"/>
        <v>0</v>
      </c>
      <c r="W35" s="8" t="e">
        <f t="shared" si="2"/>
        <v>#DIV/0!</v>
      </c>
      <c r="X35" s="27" t="e">
        <f t="shared" si="3"/>
        <v>#DIV/0!</v>
      </c>
      <c r="Y35" s="7"/>
      <c r="Z35" s="7">
        <f t="shared" si="4"/>
        <v>0</v>
      </c>
      <c r="AA35" s="8" t="e">
        <f t="shared" si="5"/>
        <v>#DIV/0!</v>
      </c>
      <c r="AB35" s="27" t="e">
        <f t="shared" si="6"/>
        <v>#DIV/0!</v>
      </c>
      <c r="AC35" s="7"/>
      <c r="AD35" s="7">
        <f t="shared" si="7"/>
        <v>0</v>
      </c>
      <c r="AE35" s="8" t="e">
        <f t="shared" si="8"/>
        <v>#DIV/0!</v>
      </c>
      <c r="AF35" s="27" t="e">
        <f t="shared" si="9"/>
        <v>#DIV/0!</v>
      </c>
      <c r="AG35" s="7"/>
      <c r="AH35" s="7">
        <f t="shared" si="0"/>
        <v>0</v>
      </c>
      <c r="AI35" s="8" t="e">
        <f t="shared" si="10"/>
        <v>#DIV/0!</v>
      </c>
      <c r="AJ35" s="27" t="e">
        <f t="shared" si="12"/>
        <v>#DIV/0!</v>
      </c>
      <c r="AK35" s="7">
        <f t="shared" si="11"/>
        <v>1</v>
      </c>
      <c r="AM35" s="12"/>
    </row>
    <row r="36" spans="1:39" s="6" customFormat="1" ht="13.5">
      <c r="A36" s="6">
        <v>34</v>
      </c>
      <c r="B36" s="6">
        <f>'名簿'!B34</f>
        <v>0</v>
      </c>
      <c r="C36" s="11"/>
      <c r="D36" s="11"/>
      <c r="E36" s="2"/>
      <c r="F36" s="2"/>
      <c r="G36" s="2"/>
      <c r="H36" s="2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7">
        <f t="shared" si="1"/>
        <v>0</v>
      </c>
      <c r="W36" s="8" t="e">
        <f t="shared" si="2"/>
        <v>#DIV/0!</v>
      </c>
      <c r="X36" s="27" t="e">
        <f t="shared" si="3"/>
        <v>#DIV/0!</v>
      </c>
      <c r="Y36" s="7"/>
      <c r="Z36" s="7">
        <f t="shared" si="4"/>
        <v>0</v>
      </c>
      <c r="AA36" s="8" t="e">
        <f t="shared" si="5"/>
        <v>#DIV/0!</v>
      </c>
      <c r="AB36" s="27" t="e">
        <f t="shared" si="6"/>
        <v>#DIV/0!</v>
      </c>
      <c r="AC36" s="7"/>
      <c r="AD36" s="7">
        <f t="shared" si="7"/>
        <v>0</v>
      </c>
      <c r="AE36" s="8" t="e">
        <f t="shared" si="8"/>
        <v>#DIV/0!</v>
      </c>
      <c r="AF36" s="27" t="e">
        <f t="shared" si="9"/>
        <v>#DIV/0!</v>
      </c>
      <c r="AG36" s="7"/>
      <c r="AH36" s="7">
        <f t="shared" si="0"/>
        <v>0</v>
      </c>
      <c r="AI36" s="8" t="e">
        <f t="shared" si="10"/>
        <v>#DIV/0!</v>
      </c>
      <c r="AJ36" s="27" t="e">
        <f t="shared" si="12"/>
        <v>#DIV/0!</v>
      </c>
      <c r="AK36" s="7">
        <f t="shared" si="11"/>
        <v>1</v>
      </c>
      <c r="AM36" s="12"/>
    </row>
    <row r="37" spans="1:39" s="6" customFormat="1" ht="13.5">
      <c r="A37" s="6">
        <v>35</v>
      </c>
      <c r="B37" s="6">
        <f>'名簿'!B35</f>
        <v>0</v>
      </c>
      <c r="C37" s="11"/>
      <c r="D37" s="11"/>
      <c r="E37" s="2"/>
      <c r="F37" s="2"/>
      <c r="G37" s="2"/>
      <c r="H37" s="2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7">
        <f t="shared" si="1"/>
        <v>0</v>
      </c>
      <c r="W37" s="8" t="e">
        <f t="shared" si="2"/>
        <v>#DIV/0!</v>
      </c>
      <c r="X37" s="27" t="e">
        <f t="shared" si="3"/>
        <v>#DIV/0!</v>
      </c>
      <c r="Y37" s="7"/>
      <c r="Z37" s="7">
        <f t="shared" si="4"/>
        <v>0</v>
      </c>
      <c r="AA37" s="8" t="e">
        <f t="shared" si="5"/>
        <v>#DIV/0!</v>
      </c>
      <c r="AB37" s="27" t="e">
        <f t="shared" si="6"/>
        <v>#DIV/0!</v>
      </c>
      <c r="AC37" s="7"/>
      <c r="AD37" s="7">
        <f t="shared" si="7"/>
        <v>0</v>
      </c>
      <c r="AE37" s="8" t="e">
        <f t="shared" si="8"/>
        <v>#DIV/0!</v>
      </c>
      <c r="AF37" s="27" t="e">
        <f t="shared" si="9"/>
        <v>#DIV/0!</v>
      </c>
      <c r="AG37" s="7"/>
      <c r="AH37" s="7">
        <f t="shared" si="0"/>
        <v>0</v>
      </c>
      <c r="AI37" s="8" t="e">
        <f t="shared" si="10"/>
        <v>#DIV/0!</v>
      </c>
      <c r="AJ37" s="27" t="e">
        <f t="shared" si="12"/>
        <v>#DIV/0!</v>
      </c>
      <c r="AK37" s="7">
        <f t="shared" si="11"/>
        <v>1</v>
      </c>
      <c r="AM37" s="12"/>
    </row>
    <row r="38" spans="1:39" s="6" customFormat="1" ht="13.5">
      <c r="A38" s="6">
        <v>36</v>
      </c>
      <c r="B38" s="6">
        <f>'名簿'!B36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7">
        <f t="shared" si="1"/>
        <v>0</v>
      </c>
      <c r="W38" s="8" t="e">
        <f t="shared" si="2"/>
        <v>#DIV/0!</v>
      </c>
      <c r="X38" s="27" t="e">
        <f t="shared" si="3"/>
        <v>#DIV/0!</v>
      </c>
      <c r="Y38" s="7"/>
      <c r="Z38" s="7">
        <f t="shared" si="4"/>
        <v>0</v>
      </c>
      <c r="AA38" s="8" t="e">
        <f t="shared" si="5"/>
        <v>#DIV/0!</v>
      </c>
      <c r="AB38" s="27" t="e">
        <f t="shared" si="6"/>
        <v>#DIV/0!</v>
      </c>
      <c r="AC38" s="7"/>
      <c r="AD38" s="7">
        <f t="shared" si="7"/>
        <v>0</v>
      </c>
      <c r="AE38" s="8" t="e">
        <f t="shared" si="8"/>
        <v>#DIV/0!</v>
      </c>
      <c r="AF38" s="27" t="e">
        <f t="shared" si="9"/>
        <v>#DIV/0!</v>
      </c>
      <c r="AG38" s="7"/>
      <c r="AH38" s="7">
        <f t="shared" si="0"/>
        <v>0</v>
      </c>
      <c r="AI38" s="8" t="e">
        <f t="shared" si="10"/>
        <v>#DIV/0!</v>
      </c>
      <c r="AJ38" s="27" t="e">
        <f t="shared" si="12"/>
        <v>#DIV/0!</v>
      </c>
      <c r="AK38" s="7">
        <f t="shared" si="11"/>
        <v>1</v>
      </c>
      <c r="AM38" s="12"/>
    </row>
    <row r="39" spans="1:39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7">
        <f t="shared" si="1"/>
        <v>0</v>
      </c>
      <c r="W39" s="8" t="e">
        <f t="shared" si="2"/>
        <v>#DIV/0!</v>
      </c>
      <c r="X39" s="27" t="e">
        <f t="shared" si="3"/>
        <v>#DIV/0!</v>
      </c>
      <c r="Y39" s="7"/>
      <c r="Z39" s="7">
        <f t="shared" si="4"/>
        <v>0</v>
      </c>
      <c r="AA39" s="8" t="e">
        <f t="shared" si="5"/>
        <v>#DIV/0!</v>
      </c>
      <c r="AB39" s="27" t="e">
        <f t="shared" si="6"/>
        <v>#DIV/0!</v>
      </c>
      <c r="AC39" s="7"/>
      <c r="AD39" s="7">
        <f t="shared" si="7"/>
        <v>0</v>
      </c>
      <c r="AE39" s="8" t="e">
        <f t="shared" si="8"/>
        <v>#DIV/0!</v>
      </c>
      <c r="AF39" s="27" t="e">
        <f t="shared" si="9"/>
        <v>#DIV/0!</v>
      </c>
      <c r="AG39" s="7"/>
      <c r="AH39" s="7">
        <f t="shared" si="0"/>
        <v>0</v>
      </c>
      <c r="AI39" s="8" t="e">
        <f t="shared" si="10"/>
        <v>#DIV/0!</v>
      </c>
      <c r="AJ39" s="27" t="e">
        <f t="shared" si="12"/>
        <v>#DIV/0!</v>
      </c>
      <c r="AK39" s="7">
        <f t="shared" si="11"/>
        <v>1</v>
      </c>
      <c r="AM39" s="12"/>
    </row>
    <row r="40" spans="1:39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7">
        <f t="shared" si="1"/>
        <v>0</v>
      </c>
      <c r="W40" s="8" t="e">
        <f t="shared" si="2"/>
        <v>#DIV/0!</v>
      </c>
      <c r="X40" s="27" t="e">
        <f t="shared" si="3"/>
        <v>#DIV/0!</v>
      </c>
      <c r="Y40" s="7"/>
      <c r="Z40" s="7">
        <f t="shared" si="4"/>
        <v>0</v>
      </c>
      <c r="AA40" s="8" t="e">
        <f t="shared" si="5"/>
        <v>#DIV/0!</v>
      </c>
      <c r="AB40" s="27" t="e">
        <f t="shared" si="6"/>
        <v>#DIV/0!</v>
      </c>
      <c r="AC40" s="7"/>
      <c r="AD40" s="7">
        <f t="shared" si="7"/>
        <v>0</v>
      </c>
      <c r="AE40" s="8" t="e">
        <f t="shared" si="8"/>
        <v>#DIV/0!</v>
      </c>
      <c r="AF40" s="27" t="e">
        <f t="shared" si="9"/>
        <v>#DIV/0!</v>
      </c>
      <c r="AG40" s="7"/>
      <c r="AH40" s="7">
        <f t="shared" si="0"/>
        <v>0</v>
      </c>
      <c r="AI40" s="8" t="e">
        <f t="shared" si="10"/>
        <v>#DIV/0!</v>
      </c>
      <c r="AJ40" s="27" t="e">
        <f t="shared" si="12"/>
        <v>#DIV/0!</v>
      </c>
      <c r="AK40" s="7">
        <f t="shared" si="11"/>
        <v>1</v>
      </c>
      <c r="AM40" s="12"/>
    </row>
    <row r="41" spans="1:39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7">
        <f t="shared" si="1"/>
        <v>0</v>
      </c>
      <c r="W41" s="8" t="e">
        <f t="shared" si="2"/>
        <v>#DIV/0!</v>
      </c>
      <c r="X41" s="27" t="e">
        <f t="shared" si="3"/>
        <v>#DIV/0!</v>
      </c>
      <c r="Y41" s="7"/>
      <c r="Z41" s="7">
        <f t="shared" si="4"/>
        <v>0</v>
      </c>
      <c r="AA41" s="8" t="e">
        <f t="shared" si="5"/>
        <v>#DIV/0!</v>
      </c>
      <c r="AB41" s="27" t="e">
        <f t="shared" si="6"/>
        <v>#DIV/0!</v>
      </c>
      <c r="AC41" s="7"/>
      <c r="AD41" s="7">
        <f t="shared" si="7"/>
        <v>0</v>
      </c>
      <c r="AE41" s="8" t="e">
        <f t="shared" si="8"/>
        <v>#DIV/0!</v>
      </c>
      <c r="AF41" s="27" t="e">
        <f t="shared" si="9"/>
        <v>#DIV/0!</v>
      </c>
      <c r="AG41" s="7"/>
      <c r="AH41" s="7">
        <f t="shared" si="0"/>
        <v>0</v>
      </c>
      <c r="AI41" s="8" t="e">
        <f t="shared" si="10"/>
        <v>#DIV/0!</v>
      </c>
      <c r="AJ41" s="27" t="e">
        <f t="shared" si="12"/>
        <v>#DIV/0!</v>
      </c>
      <c r="AK41" s="7">
        <f t="shared" si="11"/>
        <v>1</v>
      </c>
      <c r="AM41" s="12"/>
    </row>
    <row r="42" spans="1:39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7">
        <f t="shared" si="1"/>
        <v>0</v>
      </c>
      <c r="W42" s="8" t="e">
        <f t="shared" si="2"/>
        <v>#DIV/0!</v>
      </c>
      <c r="X42" s="27" t="e">
        <f t="shared" si="3"/>
        <v>#DIV/0!</v>
      </c>
      <c r="Y42" s="7"/>
      <c r="Z42" s="7">
        <f t="shared" si="4"/>
        <v>0</v>
      </c>
      <c r="AA42" s="8" t="e">
        <f t="shared" si="5"/>
        <v>#DIV/0!</v>
      </c>
      <c r="AB42" s="27" t="e">
        <f t="shared" si="6"/>
        <v>#DIV/0!</v>
      </c>
      <c r="AC42" s="7"/>
      <c r="AD42" s="7">
        <f t="shared" si="7"/>
        <v>0</v>
      </c>
      <c r="AE42" s="8" t="e">
        <f t="shared" si="8"/>
        <v>#DIV/0!</v>
      </c>
      <c r="AF42" s="27" t="e">
        <f t="shared" si="9"/>
        <v>#DIV/0!</v>
      </c>
      <c r="AG42" s="7"/>
      <c r="AH42" s="7">
        <f t="shared" si="0"/>
        <v>0</v>
      </c>
      <c r="AI42" s="8" t="e">
        <f t="shared" si="10"/>
        <v>#DIV/0!</v>
      </c>
      <c r="AJ42" s="27" t="e">
        <f t="shared" si="12"/>
        <v>#DIV/0!</v>
      </c>
      <c r="AK42" s="7">
        <f t="shared" si="11"/>
        <v>1</v>
      </c>
      <c r="AM42" s="12"/>
    </row>
    <row r="43" spans="3:39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7"/>
      <c r="W43" s="7"/>
      <c r="X43" s="27"/>
      <c r="Y43" s="7"/>
      <c r="Z43" s="7"/>
      <c r="AA43" s="7"/>
      <c r="AB43" s="27"/>
      <c r="AC43" s="7"/>
      <c r="AD43" s="7"/>
      <c r="AE43" s="7"/>
      <c r="AF43" s="27"/>
      <c r="AG43" s="7"/>
      <c r="AH43" s="7"/>
      <c r="AI43" s="8"/>
      <c r="AJ43" s="27"/>
      <c r="AK43" s="7"/>
      <c r="AM43" s="12"/>
    </row>
  </sheetData>
  <sheetProtection sheet="1" objects="1" scenarios="1"/>
  <printOptions gridLines="1"/>
  <pageMargins left="0.787" right="0.787" top="0.984" bottom="0.984" header="0.512" footer="0.512"/>
  <pageSetup fitToHeight="1" fitToWidth="1" horizontalDpi="720" verticalDpi="720" orientation="landscape" paperSize="9" scale="54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PageLayoutView="0" workbookViewId="0" topLeftCell="A1">
      <pane xSplit="2" ySplit="1" topLeftCell="C2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R16" sqref="R16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19" width="6.625" style="16" customWidth="1"/>
    <col min="20" max="20" width="8.25390625" style="17" customWidth="1"/>
    <col min="21" max="21" width="6.75390625" style="17" customWidth="1"/>
    <col min="22" max="22" width="3.625" style="28" customWidth="1"/>
    <col min="23" max="23" width="6.25390625" style="17" customWidth="1"/>
    <col min="24" max="25" width="8.25390625" style="17" customWidth="1"/>
    <col min="26" max="26" width="4.50390625" style="28" customWidth="1"/>
    <col min="27" max="27" width="7.75390625" style="17" customWidth="1"/>
    <col min="28" max="29" width="8.625" style="17" customWidth="1"/>
    <col min="30" max="30" width="4.50390625" style="28" customWidth="1"/>
    <col min="31" max="31" width="6.125" style="17" customWidth="1"/>
    <col min="32" max="32" width="6.625" style="17" customWidth="1"/>
    <col min="33" max="33" width="6.625" style="19" customWidth="1"/>
    <col min="34" max="34" width="4.625" style="28" customWidth="1"/>
    <col min="35" max="35" width="6.625" style="17" customWidth="1"/>
    <col min="36" max="36" width="4.50390625" style="15" customWidth="1"/>
    <col min="37" max="37" width="6.625" style="20" customWidth="1"/>
    <col min="38" max="38" width="6.625" style="15" customWidth="1"/>
    <col min="39" max="16384" width="9.00390625" style="15" customWidth="1"/>
  </cols>
  <sheetData>
    <row r="1" spans="1:37" s="6" customFormat="1" ht="50.25" customHeight="1">
      <c r="A1" s="1" t="s">
        <v>3</v>
      </c>
      <c r="B1" s="6" t="s">
        <v>1</v>
      </c>
      <c r="C1" s="2" t="s">
        <v>106</v>
      </c>
      <c r="D1" s="2" t="s">
        <v>107</v>
      </c>
      <c r="E1" s="2" t="s">
        <v>108</v>
      </c>
      <c r="F1" s="2" t="s">
        <v>113</v>
      </c>
      <c r="G1" s="2" t="s">
        <v>114</v>
      </c>
      <c r="H1" s="2" t="s">
        <v>115</v>
      </c>
      <c r="I1" s="2" t="s">
        <v>116</v>
      </c>
      <c r="J1" s="2" t="s">
        <v>117</v>
      </c>
      <c r="K1" s="2" t="s">
        <v>118</v>
      </c>
      <c r="L1" s="2" t="s">
        <v>125</v>
      </c>
      <c r="M1" s="2" t="s">
        <v>14</v>
      </c>
      <c r="N1" s="2" t="s">
        <v>16</v>
      </c>
      <c r="O1" s="2" t="s">
        <v>129</v>
      </c>
      <c r="P1" s="2" t="s">
        <v>14</v>
      </c>
      <c r="Q1" s="2" t="s">
        <v>16</v>
      </c>
      <c r="R1" s="10"/>
      <c r="S1" s="10"/>
      <c r="T1" s="3" t="s">
        <v>15</v>
      </c>
      <c r="U1" s="3" t="s">
        <v>39</v>
      </c>
      <c r="V1" s="26" t="s">
        <v>15</v>
      </c>
      <c r="W1" s="3" t="s">
        <v>138</v>
      </c>
      <c r="X1" s="3" t="s">
        <v>16</v>
      </c>
      <c r="Y1" s="3" t="s">
        <v>40</v>
      </c>
      <c r="Z1" s="26" t="s">
        <v>16</v>
      </c>
      <c r="AA1" s="3" t="s">
        <v>138</v>
      </c>
      <c r="AB1" s="3" t="s">
        <v>14</v>
      </c>
      <c r="AC1" s="3" t="s">
        <v>38</v>
      </c>
      <c r="AD1" s="26" t="s">
        <v>14</v>
      </c>
      <c r="AE1" s="3" t="s">
        <v>138</v>
      </c>
      <c r="AF1" s="3" t="s">
        <v>5</v>
      </c>
      <c r="AG1" s="5" t="s">
        <v>35</v>
      </c>
      <c r="AH1" s="26" t="s">
        <v>0</v>
      </c>
      <c r="AI1" s="3" t="s">
        <v>2</v>
      </c>
      <c r="AJ1" s="1" t="s">
        <v>139</v>
      </c>
      <c r="AK1" s="12"/>
    </row>
    <row r="2" spans="1:37" s="6" customFormat="1" ht="13.5">
      <c r="A2" s="1"/>
      <c r="B2" s="6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>
        <f>SUMIF($C$1:$S$1,"*思考",C2:S2)</f>
        <v>0</v>
      </c>
      <c r="U2" s="8" t="e">
        <f>T2/$T$2</f>
        <v>#DIV/0!</v>
      </c>
      <c r="V2" s="26"/>
      <c r="W2" s="3">
        <f>COUNTIF($V$3:$V$50,"◎")</f>
        <v>0</v>
      </c>
      <c r="X2" s="7">
        <f>SUMIF($C$1:$S$1,"*表現処理",C2:S2)</f>
        <v>0</v>
      </c>
      <c r="Y2" s="8" t="e">
        <f>X2/$X$2</f>
        <v>#DIV/0!</v>
      </c>
      <c r="Z2" s="26"/>
      <c r="AA2" s="3">
        <f>COUNTIF($Z$3:$Z$50,"◎")</f>
        <v>0</v>
      </c>
      <c r="AB2" s="7">
        <f>SUMIF($C$1:$S$1,"*知識理解",C2:S2)</f>
        <v>0</v>
      </c>
      <c r="AC2" s="8" t="e">
        <f>AB2/$AB$2</f>
        <v>#DIV/0!</v>
      </c>
      <c r="AD2" s="26"/>
      <c r="AE2" s="3">
        <f>COUNTIF($AD$3:$AD$50,"◎")</f>
        <v>0</v>
      </c>
      <c r="AF2" s="7">
        <f aca="true" t="shared" si="0" ref="AF2:AF42">SUM(C2:S2)</f>
        <v>0</v>
      </c>
      <c r="AG2" s="8" t="e">
        <f>AF2/$AF$2</f>
        <v>#DIV/0!</v>
      </c>
      <c r="AH2" s="26"/>
      <c r="AI2" s="3"/>
      <c r="AJ2" s="6">
        <f>COUNTIF($AH$3:$AH$50,"a")</f>
        <v>0</v>
      </c>
      <c r="AK2" s="12"/>
    </row>
    <row r="3" spans="1:37" s="6" customFormat="1" ht="13.5">
      <c r="A3" s="6">
        <v>1</v>
      </c>
      <c r="B3" s="6">
        <f>'名簿'!B1</f>
        <v>0</v>
      </c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7">
        <f aca="true" t="shared" si="1" ref="T3:T42">SUMIF($C$1:$S$1,"*思考",C3:S3)</f>
        <v>0</v>
      </c>
      <c r="U3" s="8" t="e">
        <f aca="true" t="shared" si="2" ref="U3:U42">T3/$T$2</f>
        <v>#DIV/0!</v>
      </c>
      <c r="V3" s="27" t="e">
        <f aca="true" t="shared" si="3" ref="V3:V42">VLOOKUP(U3,$AK$5:$AL$8,2)</f>
        <v>#DIV/0!</v>
      </c>
      <c r="W3" s="3">
        <f>COUNTIF($V$3:$V$50,"○")</f>
        <v>0</v>
      </c>
      <c r="X3" s="7">
        <f aca="true" t="shared" si="4" ref="X3:X42">SUMIF($C$1:$S$1,"*表現処理",C3:S3)</f>
        <v>0</v>
      </c>
      <c r="Y3" s="8" t="e">
        <f aca="true" t="shared" si="5" ref="Y3:Y42">X3/$X$2</f>
        <v>#DIV/0!</v>
      </c>
      <c r="Z3" s="27" t="e">
        <f aca="true" t="shared" si="6" ref="Z3:Z42">VLOOKUP(Y3,$AK$5:$AL$8,2)</f>
        <v>#DIV/0!</v>
      </c>
      <c r="AA3" s="3">
        <f>COUNTIF($Z$3:$Z$50,"○")</f>
        <v>0</v>
      </c>
      <c r="AB3" s="7">
        <f aca="true" t="shared" si="7" ref="AB3:AB42">SUMIF($C$1:$S$1,"*知識理解",C3:S3)</f>
        <v>0</v>
      </c>
      <c r="AC3" s="8" t="e">
        <f aca="true" t="shared" si="8" ref="AC3:AC42">AB3/$AB$2</f>
        <v>#DIV/0!</v>
      </c>
      <c r="AD3" s="27" t="e">
        <f aca="true" t="shared" si="9" ref="AD3:AD42">VLOOKUP(AC3,$AK$5:$AL$8,2)</f>
        <v>#DIV/0!</v>
      </c>
      <c r="AE3" s="3">
        <f>COUNTIF($AD$3:$AD$50,"○")</f>
        <v>0</v>
      </c>
      <c r="AF3" s="7">
        <f t="shared" si="0"/>
        <v>0</v>
      </c>
      <c r="AG3" s="8" t="e">
        <f aca="true" t="shared" si="10" ref="AG3:AG42">AF3/$AF$2</f>
        <v>#DIV/0!</v>
      </c>
      <c r="AH3" s="27" t="e">
        <f>VLOOKUP(AG3,$AK$10:$AL$13,2)</f>
        <v>#DIV/0!</v>
      </c>
      <c r="AI3" s="7">
        <f aca="true" t="shared" si="11" ref="AI3:AI42">RANK(AF3,$AF$3:$AF$42)</f>
        <v>1</v>
      </c>
      <c r="AJ3" s="6">
        <f>COUNTIF($AH$3:$AH$50,"b")</f>
        <v>0</v>
      </c>
      <c r="AK3" s="12"/>
    </row>
    <row r="4" spans="1:37" s="6" customFormat="1" ht="13.5">
      <c r="A4" s="6">
        <v>2</v>
      </c>
      <c r="B4" s="6">
        <f>'名簿'!B2</f>
        <v>0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7">
        <f t="shared" si="1"/>
        <v>0</v>
      </c>
      <c r="U4" s="8" t="e">
        <f t="shared" si="2"/>
        <v>#DIV/0!</v>
      </c>
      <c r="V4" s="27" t="e">
        <f t="shared" si="3"/>
        <v>#DIV/0!</v>
      </c>
      <c r="W4" s="3">
        <f>COUNTIF($V$3:$V$50,"△")</f>
        <v>0</v>
      </c>
      <c r="X4" s="7">
        <f t="shared" si="4"/>
        <v>0</v>
      </c>
      <c r="Y4" s="8" t="e">
        <f t="shared" si="5"/>
        <v>#DIV/0!</v>
      </c>
      <c r="Z4" s="27" t="e">
        <f t="shared" si="6"/>
        <v>#DIV/0!</v>
      </c>
      <c r="AA4" s="3">
        <f>COUNTIF($Z$3:$Z$50,"△")</f>
        <v>0</v>
      </c>
      <c r="AB4" s="7">
        <f t="shared" si="7"/>
        <v>0</v>
      </c>
      <c r="AC4" s="8" t="e">
        <f t="shared" si="8"/>
        <v>#DIV/0!</v>
      </c>
      <c r="AD4" s="27" t="e">
        <f t="shared" si="9"/>
        <v>#DIV/0!</v>
      </c>
      <c r="AE4" s="3">
        <f>COUNTIF($AD$3:$AD$50,"△")</f>
        <v>0</v>
      </c>
      <c r="AF4" s="7">
        <f t="shared" si="0"/>
        <v>0</v>
      </c>
      <c r="AG4" s="8" t="e">
        <f t="shared" si="10"/>
        <v>#DIV/0!</v>
      </c>
      <c r="AH4" s="27" t="e">
        <f aca="true" t="shared" si="12" ref="AH4:AH42">VLOOKUP(AG4,$AK$10:$AL$13,2)</f>
        <v>#DIV/0!</v>
      </c>
      <c r="AI4" s="7">
        <f t="shared" si="11"/>
        <v>1</v>
      </c>
      <c r="AJ4" s="6">
        <f>COUNTIF($AH$3:$AH$50,"c")</f>
        <v>0</v>
      </c>
      <c r="AK4" s="12"/>
    </row>
    <row r="5" spans="1:38" s="6" customFormat="1" ht="13.5">
      <c r="A5" s="6">
        <v>3</v>
      </c>
      <c r="B5" s="6">
        <f>'名簿'!B3</f>
        <v>0</v>
      </c>
      <c r="C5" s="10"/>
      <c r="D5" s="10"/>
      <c r="E5" s="10"/>
      <c r="F5" s="10"/>
      <c r="G5" s="10"/>
      <c r="H5" s="11"/>
      <c r="I5" s="11"/>
      <c r="J5" s="11"/>
      <c r="K5" s="11"/>
      <c r="L5" s="10"/>
      <c r="M5" s="10"/>
      <c r="N5" s="10"/>
      <c r="O5" s="11"/>
      <c r="P5" s="11"/>
      <c r="Q5" s="11"/>
      <c r="R5" s="11"/>
      <c r="S5" s="11"/>
      <c r="T5" s="7">
        <f t="shared" si="1"/>
        <v>0</v>
      </c>
      <c r="U5" s="8" t="e">
        <f t="shared" si="2"/>
        <v>#DIV/0!</v>
      </c>
      <c r="V5" s="27" t="e">
        <f t="shared" si="3"/>
        <v>#DIV/0!</v>
      </c>
      <c r="W5" s="7"/>
      <c r="X5" s="7">
        <f t="shared" si="4"/>
        <v>0</v>
      </c>
      <c r="Y5" s="8" t="e">
        <f t="shared" si="5"/>
        <v>#DIV/0!</v>
      </c>
      <c r="Z5" s="27" t="e">
        <f t="shared" si="6"/>
        <v>#DIV/0!</v>
      </c>
      <c r="AA5" s="7"/>
      <c r="AB5" s="7">
        <f t="shared" si="7"/>
        <v>0</v>
      </c>
      <c r="AC5" s="8" t="e">
        <f t="shared" si="8"/>
        <v>#DIV/0!</v>
      </c>
      <c r="AD5" s="27" t="e">
        <f t="shared" si="9"/>
        <v>#DIV/0!</v>
      </c>
      <c r="AE5" s="7"/>
      <c r="AF5" s="7">
        <f t="shared" si="0"/>
        <v>0</v>
      </c>
      <c r="AG5" s="8" t="e">
        <f t="shared" si="10"/>
        <v>#DIV/0!</v>
      </c>
      <c r="AH5" s="27" t="e">
        <f t="shared" si="12"/>
        <v>#DIV/0!</v>
      </c>
      <c r="AI5" s="7">
        <f t="shared" si="11"/>
        <v>1</v>
      </c>
      <c r="AK5" s="13">
        <v>0</v>
      </c>
      <c r="AL5" s="14" t="s">
        <v>50</v>
      </c>
    </row>
    <row r="6" spans="1:38" s="6" customFormat="1" ht="13.5">
      <c r="A6" s="6">
        <v>4</v>
      </c>
      <c r="B6" s="6">
        <f>'名簿'!B4</f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7">
        <f t="shared" si="1"/>
        <v>0</v>
      </c>
      <c r="U6" s="8" t="e">
        <f t="shared" si="2"/>
        <v>#DIV/0!</v>
      </c>
      <c r="V6" s="27" t="e">
        <f t="shared" si="3"/>
        <v>#DIV/0!</v>
      </c>
      <c r="W6" s="7"/>
      <c r="X6" s="7">
        <f t="shared" si="4"/>
        <v>0</v>
      </c>
      <c r="Y6" s="8" t="e">
        <f t="shared" si="5"/>
        <v>#DIV/0!</v>
      </c>
      <c r="Z6" s="27" t="e">
        <f t="shared" si="6"/>
        <v>#DIV/0!</v>
      </c>
      <c r="AA6" s="7"/>
      <c r="AB6" s="7">
        <f t="shared" si="7"/>
        <v>0</v>
      </c>
      <c r="AC6" s="8" t="e">
        <f t="shared" si="8"/>
        <v>#DIV/0!</v>
      </c>
      <c r="AD6" s="27" t="e">
        <f t="shared" si="9"/>
        <v>#DIV/0!</v>
      </c>
      <c r="AE6" s="7"/>
      <c r="AF6" s="7">
        <f t="shared" si="0"/>
        <v>0</v>
      </c>
      <c r="AG6" s="8" t="e">
        <f t="shared" si="10"/>
        <v>#DIV/0!</v>
      </c>
      <c r="AH6" s="27" t="e">
        <f t="shared" si="12"/>
        <v>#DIV/0!</v>
      </c>
      <c r="AI6" s="7">
        <f t="shared" si="11"/>
        <v>1</v>
      </c>
      <c r="AK6" s="13">
        <v>0.01</v>
      </c>
      <c r="AL6" s="14" t="s">
        <v>132</v>
      </c>
    </row>
    <row r="7" spans="1:38" s="6" customFormat="1" ht="13.5">
      <c r="A7" s="6">
        <v>5</v>
      </c>
      <c r="B7" s="6">
        <f>'名簿'!B5</f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>
        <f t="shared" si="1"/>
        <v>0</v>
      </c>
      <c r="U7" s="8" t="e">
        <f t="shared" si="2"/>
        <v>#DIV/0!</v>
      </c>
      <c r="V7" s="27" t="e">
        <f t="shared" si="3"/>
        <v>#DIV/0!</v>
      </c>
      <c r="W7" s="7"/>
      <c r="X7" s="7">
        <f t="shared" si="4"/>
        <v>0</v>
      </c>
      <c r="Y7" s="8" t="e">
        <f t="shared" si="5"/>
        <v>#DIV/0!</v>
      </c>
      <c r="Z7" s="27" t="e">
        <f t="shared" si="6"/>
        <v>#DIV/0!</v>
      </c>
      <c r="AA7" s="7"/>
      <c r="AB7" s="7">
        <f t="shared" si="7"/>
        <v>0</v>
      </c>
      <c r="AC7" s="8" t="e">
        <f t="shared" si="8"/>
        <v>#DIV/0!</v>
      </c>
      <c r="AD7" s="27" t="e">
        <f t="shared" si="9"/>
        <v>#DIV/0!</v>
      </c>
      <c r="AE7" s="7"/>
      <c r="AF7" s="7">
        <f t="shared" si="0"/>
        <v>0</v>
      </c>
      <c r="AG7" s="8" t="e">
        <f t="shared" si="10"/>
        <v>#DIV/0!</v>
      </c>
      <c r="AH7" s="27" t="e">
        <f t="shared" si="12"/>
        <v>#DIV/0!</v>
      </c>
      <c r="AI7" s="7">
        <f t="shared" si="11"/>
        <v>1</v>
      </c>
      <c r="AK7" s="13">
        <v>0.6</v>
      </c>
      <c r="AL7" s="14" t="s">
        <v>133</v>
      </c>
    </row>
    <row r="8" spans="1:38" s="6" customFormat="1" ht="13.5">
      <c r="A8" s="6">
        <v>6</v>
      </c>
      <c r="B8" s="6">
        <f>'名簿'!B6</f>
        <v>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7">
        <f t="shared" si="1"/>
        <v>0</v>
      </c>
      <c r="U8" s="8" t="e">
        <f t="shared" si="2"/>
        <v>#DIV/0!</v>
      </c>
      <c r="V8" s="27" t="e">
        <f t="shared" si="3"/>
        <v>#DIV/0!</v>
      </c>
      <c r="W8" s="7"/>
      <c r="X8" s="7">
        <f t="shared" si="4"/>
        <v>0</v>
      </c>
      <c r="Y8" s="8" t="e">
        <f t="shared" si="5"/>
        <v>#DIV/0!</v>
      </c>
      <c r="Z8" s="27" t="e">
        <f t="shared" si="6"/>
        <v>#DIV/0!</v>
      </c>
      <c r="AA8" s="7"/>
      <c r="AB8" s="7">
        <f t="shared" si="7"/>
        <v>0</v>
      </c>
      <c r="AC8" s="8" t="e">
        <f t="shared" si="8"/>
        <v>#DIV/0!</v>
      </c>
      <c r="AD8" s="27" t="e">
        <f t="shared" si="9"/>
        <v>#DIV/0!</v>
      </c>
      <c r="AE8" s="7"/>
      <c r="AF8" s="7">
        <f t="shared" si="0"/>
        <v>0</v>
      </c>
      <c r="AG8" s="8" t="e">
        <f t="shared" si="10"/>
        <v>#DIV/0!</v>
      </c>
      <c r="AH8" s="27" t="e">
        <f t="shared" si="12"/>
        <v>#DIV/0!</v>
      </c>
      <c r="AI8" s="7">
        <f t="shared" si="11"/>
        <v>1</v>
      </c>
      <c r="AK8" s="13">
        <v>0.9</v>
      </c>
      <c r="AL8" s="14" t="s">
        <v>134</v>
      </c>
    </row>
    <row r="9" spans="1:37" s="6" customFormat="1" ht="13.5">
      <c r="A9" s="6">
        <v>7</v>
      </c>
      <c r="B9" s="6">
        <f>'名簿'!B7</f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7">
        <f t="shared" si="1"/>
        <v>0</v>
      </c>
      <c r="U9" s="8" t="e">
        <f t="shared" si="2"/>
        <v>#DIV/0!</v>
      </c>
      <c r="V9" s="27" t="e">
        <f t="shared" si="3"/>
        <v>#DIV/0!</v>
      </c>
      <c r="W9" s="7"/>
      <c r="X9" s="7">
        <f t="shared" si="4"/>
        <v>0</v>
      </c>
      <c r="Y9" s="8" t="e">
        <f t="shared" si="5"/>
        <v>#DIV/0!</v>
      </c>
      <c r="Z9" s="27" t="e">
        <f t="shared" si="6"/>
        <v>#DIV/0!</v>
      </c>
      <c r="AA9" s="7"/>
      <c r="AB9" s="7">
        <f t="shared" si="7"/>
        <v>0</v>
      </c>
      <c r="AC9" s="8" t="e">
        <f t="shared" si="8"/>
        <v>#DIV/0!</v>
      </c>
      <c r="AD9" s="27" t="e">
        <f t="shared" si="9"/>
        <v>#DIV/0!</v>
      </c>
      <c r="AE9" s="7"/>
      <c r="AF9" s="7">
        <f t="shared" si="0"/>
        <v>0</v>
      </c>
      <c r="AG9" s="8" t="e">
        <f t="shared" si="10"/>
        <v>#DIV/0!</v>
      </c>
      <c r="AH9" s="27" t="e">
        <f t="shared" si="12"/>
        <v>#DIV/0!</v>
      </c>
      <c r="AI9" s="7">
        <f t="shared" si="11"/>
        <v>1</v>
      </c>
      <c r="AK9" s="12"/>
    </row>
    <row r="10" spans="1:38" s="6" customFormat="1" ht="13.5">
      <c r="A10" s="6">
        <v>8</v>
      </c>
      <c r="B10" s="6">
        <f>'名簿'!B8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7">
        <f t="shared" si="1"/>
        <v>0</v>
      </c>
      <c r="U10" s="8" t="e">
        <f t="shared" si="2"/>
        <v>#DIV/0!</v>
      </c>
      <c r="V10" s="27" t="e">
        <f t="shared" si="3"/>
        <v>#DIV/0!</v>
      </c>
      <c r="W10" s="7"/>
      <c r="X10" s="7">
        <f t="shared" si="4"/>
        <v>0</v>
      </c>
      <c r="Y10" s="8" t="e">
        <f t="shared" si="5"/>
        <v>#DIV/0!</v>
      </c>
      <c r="Z10" s="27" t="e">
        <f t="shared" si="6"/>
        <v>#DIV/0!</v>
      </c>
      <c r="AA10" s="7"/>
      <c r="AB10" s="7">
        <f t="shared" si="7"/>
        <v>0</v>
      </c>
      <c r="AC10" s="8" t="e">
        <f t="shared" si="8"/>
        <v>#DIV/0!</v>
      </c>
      <c r="AD10" s="27" t="e">
        <f t="shared" si="9"/>
        <v>#DIV/0!</v>
      </c>
      <c r="AE10" s="7"/>
      <c r="AF10" s="7">
        <f t="shared" si="0"/>
        <v>0</v>
      </c>
      <c r="AG10" s="8" t="e">
        <f t="shared" si="10"/>
        <v>#DIV/0!</v>
      </c>
      <c r="AH10" s="27" t="e">
        <f t="shared" si="12"/>
        <v>#DIV/0!</v>
      </c>
      <c r="AI10" s="7">
        <f t="shared" si="11"/>
        <v>1</v>
      </c>
      <c r="AK10" s="13">
        <v>0</v>
      </c>
      <c r="AL10" s="14" t="s">
        <v>50</v>
      </c>
    </row>
    <row r="11" spans="1:38" s="6" customFormat="1" ht="13.5">
      <c r="A11" s="6">
        <v>9</v>
      </c>
      <c r="B11" s="6">
        <f>'名簿'!B9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7">
        <f t="shared" si="1"/>
        <v>0</v>
      </c>
      <c r="U11" s="8" t="e">
        <f t="shared" si="2"/>
        <v>#DIV/0!</v>
      </c>
      <c r="V11" s="27" t="e">
        <f t="shared" si="3"/>
        <v>#DIV/0!</v>
      </c>
      <c r="W11" s="7"/>
      <c r="X11" s="7">
        <f t="shared" si="4"/>
        <v>0</v>
      </c>
      <c r="Y11" s="8" t="e">
        <f t="shared" si="5"/>
        <v>#DIV/0!</v>
      </c>
      <c r="Z11" s="27" t="e">
        <f t="shared" si="6"/>
        <v>#DIV/0!</v>
      </c>
      <c r="AA11" s="7"/>
      <c r="AB11" s="7">
        <f t="shared" si="7"/>
        <v>0</v>
      </c>
      <c r="AC11" s="8" t="e">
        <f t="shared" si="8"/>
        <v>#DIV/0!</v>
      </c>
      <c r="AD11" s="27" t="e">
        <f t="shared" si="9"/>
        <v>#DIV/0!</v>
      </c>
      <c r="AE11" s="7"/>
      <c r="AF11" s="7">
        <f t="shared" si="0"/>
        <v>0</v>
      </c>
      <c r="AG11" s="8" t="e">
        <f t="shared" si="10"/>
        <v>#DIV/0!</v>
      </c>
      <c r="AH11" s="27" t="e">
        <f t="shared" si="12"/>
        <v>#DIV/0!</v>
      </c>
      <c r="AI11" s="7">
        <f t="shared" si="11"/>
        <v>1</v>
      </c>
      <c r="AK11" s="13">
        <v>0.01</v>
      </c>
      <c r="AL11" s="14" t="s">
        <v>135</v>
      </c>
    </row>
    <row r="12" spans="1:38" s="6" customFormat="1" ht="13.5">
      <c r="A12" s="6">
        <v>10</v>
      </c>
      <c r="B12" s="6">
        <f>'名簿'!B10</f>
        <v>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7">
        <f t="shared" si="1"/>
        <v>0</v>
      </c>
      <c r="U12" s="8" t="e">
        <f t="shared" si="2"/>
        <v>#DIV/0!</v>
      </c>
      <c r="V12" s="27" t="e">
        <f t="shared" si="3"/>
        <v>#DIV/0!</v>
      </c>
      <c r="W12" s="7"/>
      <c r="X12" s="7">
        <f t="shared" si="4"/>
        <v>0</v>
      </c>
      <c r="Y12" s="8" t="e">
        <f t="shared" si="5"/>
        <v>#DIV/0!</v>
      </c>
      <c r="Z12" s="27" t="e">
        <f t="shared" si="6"/>
        <v>#DIV/0!</v>
      </c>
      <c r="AA12" s="7"/>
      <c r="AB12" s="7">
        <f t="shared" si="7"/>
        <v>0</v>
      </c>
      <c r="AC12" s="8" t="e">
        <f t="shared" si="8"/>
        <v>#DIV/0!</v>
      </c>
      <c r="AD12" s="27" t="e">
        <f t="shared" si="9"/>
        <v>#DIV/0!</v>
      </c>
      <c r="AE12" s="7"/>
      <c r="AF12" s="7">
        <f t="shared" si="0"/>
        <v>0</v>
      </c>
      <c r="AG12" s="8" t="e">
        <f t="shared" si="10"/>
        <v>#DIV/0!</v>
      </c>
      <c r="AH12" s="27" t="e">
        <f t="shared" si="12"/>
        <v>#DIV/0!</v>
      </c>
      <c r="AI12" s="7">
        <f t="shared" si="11"/>
        <v>1</v>
      </c>
      <c r="AK12" s="13">
        <v>0.6</v>
      </c>
      <c r="AL12" s="14" t="s">
        <v>136</v>
      </c>
    </row>
    <row r="13" spans="1:38" s="6" customFormat="1" ht="13.5">
      <c r="A13" s="6">
        <v>11</v>
      </c>
      <c r="B13" s="6">
        <f>'名簿'!B11</f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">
        <f t="shared" si="1"/>
        <v>0</v>
      </c>
      <c r="U13" s="8" t="e">
        <f t="shared" si="2"/>
        <v>#DIV/0!</v>
      </c>
      <c r="V13" s="27" t="e">
        <f t="shared" si="3"/>
        <v>#DIV/0!</v>
      </c>
      <c r="W13" s="7"/>
      <c r="X13" s="7">
        <f t="shared" si="4"/>
        <v>0</v>
      </c>
      <c r="Y13" s="8" t="e">
        <f t="shared" si="5"/>
        <v>#DIV/0!</v>
      </c>
      <c r="Z13" s="27" t="e">
        <f t="shared" si="6"/>
        <v>#DIV/0!</v>
      </c>
      <c r="AA13" s="7"/>
      <c r="AB13" s="7">
        <f t="shared" si="7"/>
        <v>0</v>
      </c>
      <c r="AC13" s="8" t="e">
        <f t="shared" si="8"/>
        <v>#DIV/0!</v>
      </c>
      <c r="AD13" s="27" t="e">
        <f t="shared" si="9"/>
        <v>#DIV/0!</v>
      </c>
      <c r="AE13" s="7"/>
      <c r="AF13" s="7">
        <f t="shared" si="0"/>
        <v>0</v>
      </c>
      <c r="AG13" s="8" t="e">
        <f t="shared" si="10"/>
        <v>#DIV/0!</v>
      </c>
      <c r="AH13" s="27" t="e">
        <f t="shared" si="12"/>
        <v>#DIV/0!</v>
      </c>
      <c r="AI13" s="7">
        <f t="shared" si="11"/>
        <v>1</v>
      </c>
      <c r="AK13" s="13">
        <v>0.9</v>
      </c>
      <c r="AL13" s="14" t="s">
        <v>137</v>
      </c>
    </row>
    <row r="14" spans="1:37" s="6" customFormat="1" ht="13.5">
      <c r="A14" s="6">
        <v>12</v>
      </c>
      <c r="B14" s="6">
        <f>'名簿'!B12</f>
        <v>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7">
        <f t="shared" si="1"/>
        <v>0</v>
      </c>
      <c r="U14" s="8" t="e">
        <f t="shared" si="2"/>
        <v>#DIV/0!</v>
      </c>
      <c r="V14" s="27" t="e">
        <f t="shared" si="3"/>
        <v>#DIV/0!</v>
      </c>
      <c r="W14" s="7"/>
      <c r="X14" s="7">
        <f t="shared" si="4"/>
        <v>0</v>
      </c>
      <c r="Y14" s="8" t="e">
        <f t="shared" si="5"/>
        <v>#DIV/0!</v>
      </c>
      <c r="Z14" s="27" t="e">
        <f t="shared" si="6"/>
        <v>#DIV/0!</v>
      </c>
      <c r="AA14" s="7"/>
      <c r="AB14" s="7">
        <f t="shared" si="7"/>
        <v>0</v>
      </c>
      <c r="AC14" s="8" t="e">
        <f t="shared" si="8"/>
        <v>#DIV/0!</v>
      </c>
      <c r="AD14" s="27" t="e">
        <f t="shared" si="9"/>
        <v>#DIV/0!</v>
      </c>
      <c r="AE14" s="7"/>
      <c r="AF14" s="7">
        <f t="shared" si="0"/>
        <v>0</v>
      </c>
      <c r="AG14" s="8" t="e">
        <f t="shared" si="10"/>
        <v>#DIV/0!</v>
      </c>
      <c r="AH14" s="27" t="e">
        <f t="shared" si="12"/>
        <v>#DIV/0!</v>
      </c>
      <c r="AI14" s="7">
        <f t="shared" si="11"/>
        <v>1</v>
      </c>
      <c r="AK14" s="12"/>
    </row>
    <row r="15" spans="1:37" s="6" customFormat="1" ht="13.5">
      <c r="A15" s="6">
        <v>13</v>
      </c>
      <c r="B15" s="6">
        <f>'名簿'!B13</f>
        <v>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">
        <f t="shared" si="1"/>
        <v>0</v>
      </c>
      <c r="U15" s="8" t="e">
        <f t="shared" si="2"/>
        <v>#DIV/0!</v>
      </c>
      <c r="V15" s="27" t="e">
        <f t="shared" si="3"/>
        <v>#DIV/0!</v>
      </c>
      <c r="W15" s="7"/>
      <c r="X15" s="7">
        <f t="shared" si="4"/>
        <v>0</v>
      </c>
      <c r="Y15" s="8" t="e">
        <f t="shared" si="5"/>
        <v>#DIV/0!</v>
      </c>
      <c r="Z15" s="27" t="e">
        <f t="shared" si="6"/>
        <v>#DIV/0!</v>
      </c>
      <c r="AA15" s="7"/>
      <c r="AB15" s="7">
        <f t="shared" si="7"/>
        <v>0</v>
      </c>
      <c r="AC15" s="8" t="e">
        <f t="shared" si="8"/>
        <v>#DIV/0!</v>
      </c>
      <c r="AD15" s="27" t="e">
        <f t="shared" si="9"/>
        <v>#DIV/0!</v>
      </c>
      <c r="AE15" s="7"/>
      <c r="AF15" s="7">
        <f t="shared" si="0"/>
        <v>0</v>
      </c>
      <c r="AG15" s="8" t="e">
        <f t="shared" si="10"/>
        <v>#DIV/0!</v>
      </c>
      <c r="AH15" s="27" t="e">
        <f t="shared" si="12"/>
        <v>#DIV/0!</v>
      </c>
      <c r="AI15" s="7">
        <f t="shared" si="11"/>
        <v>1</v>
      </c>
      <c r="AK15" s="12"/>
    </row>
    <row r="16" spans="1:37" s="6" customFormat="1" ht="13.5">
      <c r="A16" s="6">
        <v>14</v>
      </c>
      <c r="B16" s="6">
        <f>'名簿'!B14</f>
        <v>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7">
        <f t="shared" si="1"/>
        <v>0</v>
      </c>
      <c r="U16" s="8" t="e">
        <f t="shared" si="2"/>
        <v>#DIV/0!</v>
      </c>
      <c r="V16" s="27" t="e">
        <f t="shared" si="3"/>
        <v>#DIV/0!</v>
      </c>
      <c r="W16" s="7"/>
      <c r="X16" s="7">
        <f t="shared" si="4"/>
        <v>0</v>
      </c>
      <c r="Y16" s="8" t="e">
        <f t="shared" si="5"/>
        <v>#DIV/0!</v>
      </c>
      <c r="Z16" s="27" t="e">
        <f t="shared" si="6"/>
        <v>#DIV/0!</v>
      </c>
      <c r="AA16" s="7"/>
      <c r="AB16" s="7">
        <f t="shared" si="7"/>
        <v>0</v>
      </c>
      <c r="AC16" s="8" t="e">
        <f t="shared" si="8"/>
        <v>#DIV/0!</v>
      </c>
      <c r="AD16" s="27" t="e">
        <f t="shared" si="9"/>
        <v>#DIV/0!</v>
      </c>
      <c r="AE16" s="7"/>
      <c r="AF16" s="7">
        <f t="shared" si="0"/>
        <v>0</v>
      </c>
      <c r="AG16" s="8" t="e">
        <f t="shared" si="10"/>
        <v>#DIV/0!</v>
      </c>
      <c r="AH16" s="27" t="e">
        <f t="shared" si="12"/>
        <v>#DIV/0!</v>
      </c>
      <c r="AI16" s="7">
        <f t="shared" si="11"/>
        <v>1</v>
      </c>
      <c r="AK16" s="12"/>
    </row>
    <row r="17" spans="1:37" s="6" customFormat="1" ht="13.5">
      <c r="A17" s="6">
        <v>15</v>
      </c>
      <c r="B17" s="6">
        <f>'名簿'!B15</f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">
        <f t="shared" si="1"/>
        <v>0</v>
      </c>
      <c r="U17" s="8" t="e">
        <f t="shared" si="2"/>
        <v>#DIV/0!</v>
      </c>
      <c r="V17" s="27" t="e">
        <f t="shared" si="3"/>
        <v>#DIV/0!</v>
      </c>
      <c r="W17" s="7"/>
      <c r="X17" s="7">
        <f t="shared" si="4"/>
        <v>0</v>
      </c>
      <c r="Y17" s="8" t="e">
        <f t="shared" si="5"/>
        <v>#DIV/0!</v>
      </c>
      <c r="Z17" s="27" t="e">
        <f t="shared" si="6"/>
        <v>#DIV/0!</v>
      </c>
      <c r="AA17" s="7"/>
      <c r="AB17" s="7">
        <f t="shared" si="7"/>
        <v>0</v>
      </c>
      <c r="AC17" s="8" t="e">
        <f t="shared" si="8"/>
        <v>#DIV/0!</v>
      </c>
      <c r="AD17" s="27" t="e">
        <f t="shared" si="9"/>
        <v>#DIV/0!</v>
      </c>
      <c r="AE17" s="7"/>
      <c r="AF17" s="7">
        <f t="shared" si="0"/>
        <v>0</v>
      </c>
      <c r="AG17" s="8" t="e">
        <f t="shared" si="10"/>
        <v>#DIV/0!</v>
      </c>
      <c r="AH17" s="27" t="e">
        <f t="shared" si="12"/>
        <v>#DIV/0!</v>
      </c>
      <c r="AI17" s="7">
        <f t="shared" si="11"/>
        <v>1</v>
      </c>
      <c r="AK17" s="12"/>
    </row>
    <row r="18" spans="1:37" s="6" customFormat="1" ht="13.5">
      <c r="A18" s="6">
        <v>16</v>
      </c>
      <c r="B18" s="6">
        <f>'名簿'!B16</f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">
        <f t="shared" si="1"/>
        <v>0</v>
      </c>
      <c r="U18" s="8" t="e">
        <f t="shared" si="2"/>
        <v>#DIV/0!</v>
      </c>
      <c r="V18" s="27" t="e">
        <f t="shared" si="3"/>
        <v>#DIV/0!</v>
      </c>
      <c r="W18" s="7"/>
      <c r="X18" s="7">
        <f t="shared" si="4"/>
        <v>0</v>
      </c>
      <c r="Y18" s="8" t="e">
        <f t="shared" si="5"/>
        <v>#DIV/0!</v>
      </c>
      <c r="Z18" s="27" t="e">
        <f t="shared" si="6"/>
        <v>#DIV/0!</v>
      </c>
      <c r="AA18" s="7"/>
      <c r="AB18" s="7">
        <f t="shared" si="7"/>
        <v>0</v>
      </c>
      <c r="AC18" s="8" t="e">
        <f t="shared" si="8"/>
        <v>#DIV/0!</v>
      </c>
      <c r="AD18" s="27" t="e">
        <f t="shared" si="9"/>
        <v>#DIV/0!</v>
      </c>
      <c r="AE18" s="7"/>
      <c r="AF18" s="7">
        <f t="shared" si="0"/>
        <v>0</v>
      </c>
      <c r="AG18" s="8" t="e">
        <f t="shared" si="10"/>
        <v>#DIV/0!</v>
      </c>
      <c r="AH18" s="27" t="e">
        <f t="shared" si="12"/>
        <v>#DIV/0!</v>
      </c>
      <c r="AI18" s="7">
        <f t="shared" si="11"/>
        <v>1</v>
      </c>
      <c r="AK18" s="12"/>
    </row>
    <row r="19" spans="1:36" s="6" customFormat="1" ht="13.5">
      <c r="A19" s="6">
        <v>17</v>
      </c>
      <c r="B19" s="6">
        <f>'名簿'!B17</f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7">
        <f t="shared" si="1"/>
        <v>0</v>
      </c>
      <c r="U19" s="8" t="e">
        <f t="shared" si="2"/>
        <v>#DIV/0!</v>
      </c>
      <c r="V19" s="27" t="e">
        <f t="shared" si="3"/>
        <v>#DIV/0!</v>
      </c>
      <c r="W19" s="7"/>
      <c r="X19" s="7">
        <f t="shared" si="4"/>
        <v>0</v>
      </c>
      <c r="Y19" s="8" t="e">
        <f t="shared" si="5"/>
        <v>#DIV/0!</v>
      </c>
      <c r="Z19" s="27" t="e">
        <f t="shared" si="6"/>
        <v>#DIV/0!</v>
      </c>
      <c r="AA19" s="7"/>
      <c r="AB19" s="7">
        <f t="shared" si="7"/>
        <v>0</v>
      </c>
      <c r="AC19" s="8" t="e">
        <f t="shared" si="8"/>
        <v>#DIV/0!</v>
      </c>
      <c r="AD19" s="27" t="e">
        <f t="shared" si="9"/>
        <v>#DIV/0!</v>
      </c>
      <c r="AE19" s="7"/>
      <c r="AF19" s="7">
        <f t="shared" si="0"/>
        <v>0</v>
      </c>
      <c r="AG19" s="8" t="e">
        <f t="shared" si="10"/>
        <v>#DIV/0!</v>
      </c>
      <c r="AH19" s="27" t="e">
        <f t="shared" si="12"/>
        <v>#DIV/0!</v>
      </c>
      <c r="AI19" s="7">
        <f t="shared" si="11"/>
        <v>1</v>
      </c>
      <c r="AJ19" s="12"/>
    </row>
    <row r="20" spans="1:37" s="6" customFormat="1" ht="13.5">
      <c r="A20" s="6">
        <v>18</v>
      </c>
      <c r="B20" s="6">
        <f>'名簿'!B18</f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>
        <f t="shared" si="1"/>
        <v>0</v>
      </c>
      <c r="U20" s="8" t="e">
        <f t="shared" si="2"/>
        <v>#DIV/0!</v>
      </c>
      <c r="V20" s="27" t="e">
        <f t="shared" si="3"/>
        <v>#DIV/0!</v>
      </c>
      <c r="W20" s="7"/>
      <c r="X20" s="7">
        <f t="shared" si="4"/>
        <v>0</v>
      </c>
      <c r="Y20" s="8" t="e">
        <f t="shared" si="5"/>
        <v>#DIV/0!</v>
      </c>
      <c r="Z20" s="27" t="e">
        <f t="shared" si="6"/>
        <v>#DIV/0!</v>
      </c>
      <c r="AA20" s="7"/>
      <c r="AB20" s="7">
        <f t="shared" si="7"/>
        <v>0</v>
      </c>
      <c r="AC20" s="8" t="e">
        <f t="shared" si="8"/>
        <v>#DIV/0!</v>
      </c>
      <c r="AD20" s="27" t="e">
        <f t="shared" si="9"/>
        <v>#DIV/0!</v>
      </c>
      <c r="AE20" s="7"/>
      <c r="AF20" s="7">
        <f t="shared" si="0"/>
        <v>0</v>
      </c>
      <c r="AG20" s="8" t="e">
        <f t="shared" si="10"/>
        <v>#DIV/0!</v>
      </c>
      <c r="AH20" s="27" t="e">
        <f t="shared" si="12"/>
        <v>#DIV/0!</v>
      </c>
      <c r="AI20" s="7">
        <f t="shared" si="11"/>
        <v>1</v>
      </c>
      <c r="AK20" s="12"/>
    </row>
    <row r="21" spans="1:37" s="6" customFormat="1" ht="13.5">
      <c r="A21" s="6">
        <v>19</v>
      </c>
      <c r="B21" s="6">
        <f>'名簿'!B19</f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>
        <f t="shared" si="1"/>
        <v>0</v>
      </c>
      <c r="U21" s="8" t="e">
        <f t="shared" si="2"/>
        <v>#DIV/0!</v>
      </c>
      <c r="V21" s="27" t="e">
        <f t="shared" si="3"/>
        <v>#DIV/0!</v>
      </c>
      <c r="W21" s="7"/>
      <c r="X21" s="7">
        <f t="shared" si="4"/>
        <v>0</v>
      </c>
      <c r="Y21" s="8" t="e">
        <f t="shared" si="5"/>
        <v>#DIV/0!</v>
      </c>
      <c r="Z21" s="27" t="e">
        <f t="shared" si="6"/>
        <v>#DIV/0!</v>
      </c>
      <c r="AA21" s="7"/>
      <c r="AB21" s="7">
        <f t="shared" si="7"/>
        <v>0</v>
      </c>
      <c r="AC21" s="8" t="e">
        <f t="shared" si="8"/>
        <v>#DIV/0!</v>
      </c>
      <c r="AD21" s="27" t="e">
        <f t="shared" si="9"/>
        <v>#DIV/0!</v>
      </c>
      <c r="AE21" s="7"/>
      <c r="AF21" s="7">
        <f t="shared" si="0"/>
        <v>0</v>
      </c>
      <c r="AG21" s="8" t="e">
        <f t="shared" si="10"/>
        <v>#DIV/0!</v>
      </c>
      <c r="AH21" s="27" t="e">
        <f t="shared" si="12"/>
        <v>#DIV/0!</v>
      </c>
      <c r="AI21" s="7">
        <f t="shared" si="11"/>
        <v>1</v>
      </c>
      <c r="AK21" s="12"/>
    </row>
    <row r="22" spans="1:37" s="6" customFormat="1" ht="13.5">
      <c r="A22" s="6">
        <v>20</v>
      </c>
      <c r="B22" s="6">
        <f>'名簿'!B20</f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>
        <f t="shared" si="1"/>
        <v>0</v>
      </c>
      <c r="U22" s="8" t="e">
        <f t="shared" si="2"/>
        <v>#DIV/0!</v>
      </c>
      <c r="V22" s="27" t="e">
        <f t="shared" si="3"/>
        <v>#DIV/0!</v>
      </c>
      <c r="W22" s="7"/>
      <c r="X22" s="7">
        <f t="shared" si="4"/>
        <v>0</v>
      </c>
      <c r="Y22" s="8" t="e">
        <f t="shared" si="5"/>
        <v>#DIV/0!</v>
      </c>
      <c r="Z22" s="27" t="e">
        <f t="shared" si="6"/>
        <v>#DIV/0!</v>
      </c>
      <c r="AA22" s="7"/>
      <c r="AB22" s="7">
        <f t="shared" si="7"/>
        <v>0</v>
      </c>
      <c r="AC22" s="8" t="e">
        <f t="shared" si="8"/>
        <v>#DIV/0!</v>
      </c>
      <c r="AD22" s="27" t="e">
        <f t="shared" si="9"/>
        <v>#DIV/0!</v>
      </c>
      <c r="AE22" s="7"/>
      <c r="AF22" s="7">
        <f t="shared" si="0"/>
        <v>0</v>
      </c>
      <c r="AG22" s="8" t="e">
        <f t="shared" si="10"/>
        <v>#DIV/0!</v>
      </c>
      <c r="AH22" s="27" t="e">
        <f t="shared" si="12"/>
        <v>#DIV/0!</v>
      </c>
      <c r="AI22" s="7">
        <f t="shared" si="11"/>
        <v>1</v>
      </c>
      <c r="AK22" s="12"/>
    </row>
    <row r="23" spans="1:37" s="6" customFormat="1" ht="13.5">
      <c r="A23" s="6">
        <v>21</v>
      </c>
      <c r="B23" s="6">
        <f>'名簿'!B21</f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>
        <f t="shared" si="1"/>
        <v>0</v>
      </c>
      <c r="U23" s="8" t="e">
        <f t="shared" si="2"/>
        <v>#DIV/0!</v>
      </c>
      <c r="V23" s="27" t="e">
        <f t="shared" si="3"/>
        <v>#DIV/0!</v>
      </c>
      <c r="W23" s="7"/>
      <c r="X23" s="7">
        <f t="shared" si="4"/>
        <v>0</v>
      </c>
      <c r="Y23" s="8" t="e">
        <f t="shared" si="5"/>
        <v>#DIV/0!</v>
      </c>
      <c r="Z23" s="27" t="e">
        <f t="shared" si="6"/>
        <v>#DIV/0!</v>
      </c>
      <c r="AA23" s="7"/>
      <c r="AB23" s="7">
        <f t="shared" si="7"/>
        <v>0</v>
      </c>
      <c r="AC23" s="8" t="e">
        <f t="shared" si="8"/>
        <v>#DIV/0!</v>
      </c>
      <c r="AD23" s="27" t="e">
        <f t="shared" si="9"/>
        <v>#DIV/0!</v>
      </c>
      <c r="AE23" s="7"/>
      <c r="AF23" s="7">
        <f t="shared" si="0"/>
        <v>0</v>
      </c>
      <c r="AG23" s="8" t="e">
        <f t="shared" si="10"/>
        <v>#DIV/0!</v>
      </c>
      <c r="AH23" s="27" t="e">
        <f t="shared" si="12"/>
        <v>#DIV/0!</v>
      </c>
      <c r="AI23" s="7">
        <f t="shared" si="11"/>
        <v>1</v>
      </c>
      <c r="AK23" s="12"/>
    </row>
    <row r="24" spans="1:37" s="6" customFormat="1" ht="13.5">
      <c r="A24" s="6">
        <v>22</v>
      </c>
      <c r="B24" s="6">
        <f>'名簿'!B22</f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>
        <f t="shared" si="1"/>
        <v>0</v>
      </c>
      <c r="U24" s="8" t="e">
        <f t="shared" si="2"/>
        <v>#DIV/0!</v>
      </c>
      <c r="V24" s="27" t="e">
        <f t="shared" si="3"/>
        <v>#DIV/0!</v>
      </c>
      <c r="W24" s="7"/>
      <c r="X24" s="7">
        <f t="shared" si="4"/>
        <v>0</v>
      </c>
      <c r="Y24" s="8" t="e">
        <f t="shared" si="5"/>
        <v>#DIV/0!</v>
      </c>
      <c r="Z24" s="27" t="e">
        <f t="shared" si="6"/>
        <v>#DIV/0!</v>
      </c>
      <c r="AA24" s="7"/>
      <c r="AB24" s="7">
        <f t="shared" si="7"/>
        <v>0</v>
      </c>
      <c r="AC24" s="8" t="e">
        <f t="shared" si="8"/>
        <v>#DIV/0!</v>
      </c>
      <c r="AD24" s="27" t="e">
        <f t="shared" si="9"/>
        <v>#DIV/0!</v>
      </c>
      <c r="AE24" s="7"/>
      <c r="AF24" s="7">
        <f t="shared" si="0"/>
        <v>0</v>
      </c>
      <c r="AG24" s="8" t="e">
        <f t="shared" si="10"/>
        <v>#DIV/0!</v>
      </c>
      <c r="AH24" s="27" t="e">
        <f t="shared" si="12"/>
        <v>#DIV/0!</v>
      </c>
      <c r="AI24" s="7">
        <f t="shared" si="11"/>
        <v>1</v>
      </c>
      <c r="AK24" s="12"/>
    </row>
    <row r="25" spans="1:37" s="6" customFormat="1" ht="13.5">
      <c r="A25" s="6">
        <v>23</v>
      </c>
      <c r="B25" s="6">
        <f>'名簿'!B23</f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>
        <f t="shared" si="1"/>
        <v>0</v>
      </c>
      <c r="U25" s="8" t="e">
        <f t="shared" si="2"/>
        <v>#DIV/0!</v>
      </c>
      <c r="V25" s="27" t="e">
        <f t="shared" si="3"/>
        <v>#DIV/0!</v>
      </c>
      <c r="W25" s="7"/>
      <c r="X25" s="7">
        <f t="shared" si="4"/>
        <v>0</v>
      </c>
      <c r="Y25" s="8" t="e">
        <f t="shared" si="5"/>
        <v>#DIV/0!</v>
      </c>
      <c r="Z25" s="27" t="e">
        <f t="shared" si="6"/>
        <v>#DIV/0!</v>
      </c>
      <c r="AA25" s="7"/>
      <c r="AB25" s="7">
        <f t="shared" si="7"/>
        <v>0</v>
      </c>
      <c r="AC25" s="8" t="e">
        <f t="shared" si="8"/>
        <v>#DIV/0!</v>
      </c>
      <c r="AD25" s="27" t="e">
        <f t="shared" si="9"/>
        <v>#DIV/0!</v>
      </c>
      <c r="AE25" s="7"/>
      <c r="AF25" s="7">
        <f t="shared" si="0"/>
        <v>0</v>
      </c>
      <c r="AG25" s="8" t="e">
        <f t="shared" si="10"/>
        <v>#DIV/0!</v>
      </c>
      <c r="AH25" s="27" t="e">
        <f t="shared" si="12"/>
        <v>#DIV/0!</v>
      </c>
      <c r="AI25" s="7">
        <f t="shared" si="11"/>
        <v>1</v>
      </c>
      <c r="AK25" s="12"/>
    </row>
    <row r="26" spans="1:37" s="6" customFormat="1" ht="13.5">
      <c r="A26" s="6">
        <v>24</v>
      </c>
      <c r="B26" s="6">
        <f>'名簿'!B24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>
        <f t="shared" si="1"/>
        <v>0</v>
      </c>
      <c r="U26" s="8" t="e">
        <f t="shared" si="2"/>
        <v>#DIV/0!</v>
      </c>
      <c r="V26" s="27" t="e">
        <f t="shared" si="3"/>
        <v>#DIV/0!</v>
      </c>
      <c r="W26" s="7"/>
      <c r="X26" s="7">
        <f t="shared" si="4"/>
        <v>0</v>
      </c>
      <c r="Y26" s="8" t="e">
        <f t="shared" si="5"/>
        <v>#DIV/0!</v>
      </c>
      <c r="Z26" s="27" t="e">
        <f t="shared" si="6"/>
        <v>#DIV/0!</v>
      </c>
      <c r="AA26" s="7"/>
      <c r="AB26" s="7">
        <f t="shared" si="7"/>
        <v>0</v>
      </c>
      <c r="AC26" s="8" t="e">
        <f t="shared" si="8"/>
        <v>#DIV/0!</v>
      </c>
      <c r="AD26" s="27" t="e">
        <f t="shared" si="9"/>
        <v>#DIV/0!</v>
      </c>
      <c r="AE26" s="7"/>
      <c r="AF26" s="7">
        <f t="shared" si="0"/>
        <v>0</v>
      </c>
      <c r="AG26" s="8" t="e">
        <f t="shared" si="10"/>
        <v>#DIV/0!</v>
      </c>
      <c r="AH26" s="27" t="e">
        <f t="shared" si="12"/>
        <v>#DIV/0!</v>
      </c>
      <c r="AI26" s="7">
        <f t="shared" si="11"/>
        <v>1</v>
      </c>
      <c r="AK26" s="12"/>
    </row>
    <row r="27" spans="1:37" s="6" customFormat="1" ht="13.5">
      <c r="A27" s="6">
        <v>25</v>
      </c>
      <c r="B27" s="6">
        <f>'名簿'!B25</f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">
        <f t="shared" si="1"/>
        <v>0</v>
      </c>
      <c r="U27" s="8" t="e">
        <f t="shared" si="2"/>
        <v>#DIV/0!</v>
      </c>
      <c r="V27" s="27" t="e">
        <f t="shared" si="3"/>
        <v>#DIV/0!</v>
      </c>
      <c r="W27" s="7"/>
      <c r="X27" s="7">
        <f t="shared" si="4"/>
        <v>0</v>
      </c>
      <c r="Y27" s="8" t="e">
        <f t="shared" si="5"/>
        <v>#DIV/0!</v>
      </c>
      <c r="Z27" s="27" t="e">
        <f t="shared" si="6"/>
        <v>#DIV/0!</v>
      </c>
      <c r="AA27" s="7"/>
      <c r="AB27" s="7">
        <f t="shared" si="7"/>
        <v>0</v>
      </c>
      <c r="AC27" s="8" t="e">
        <f t="shared" si="8"/>
        <v>#DIV/0!</v>
      </c>
      <c r="AD27" s="27" t="e">
        <f t="shared" si="9"/>
        <v>#DIV/0!</v>
      </c>
      <c r="AE27" s="7"/>
      <c r="AF27" s="7">
        <f t="shared" si="0"/>
        <v>0</v>
      </c>
      <c r="AG27" s="8" t="e">
        <f t="shared" si="10"/>
        <v>#DIV/0!</v>
      </c>
      <c r="AH27" s="27" t="e">
        <f t="shared" si="12"/>
        <v>#DIV/0!</v>
      </c>
      <c r="AI27" s="7">
        <f t="shared" si="11"/>
        <v>1</v>
      </c>
      <c r="AK27" s="12"/>
    </row>
    <row r="28" spans="1:37" s="6" customFormat="1" ht="13.5">
      <c r="A28" s="6">
        <v>26</v>
      </c>
      <c r="B28" s="6">
        <f>'名簿'!B26</f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7">
        <f t="shared" si="1"/>
        <v>0</v>
      </c>
      <c r="U28" s="8" t="e">
        <f t="shared" si="2"/>
        <v>#DIV/0!</v>
      </c>
      <c r="V28" s="27" t="e">
        <f t="shared" si="3"/>
        <v>#DIV/0!</v>
      </c>
      <c r="W28" s="7"/>
      <c r="X28" s="7">
        <f t="shared" si="4"/>
        <v>0</v>
      </c>
      <c r="Y28" s="8" t="e">
        <f t="shared" si="5"/>
        <v>#DIV/0!</v>
      </c>
      <c r="Z28" s="27" t="e">
        <f t="shared" si="6"/>
        <v>#DIV/0!</v>
      </c>
      <c r="AA28" s="7"/>
      <c r="AB28" s="7">
        <f t="shared" si="7"/>
        <v>0</v>
      </c>
      <c r="AC28" s="8" t="e">
        <f t="shared" si="8"/>
        <v>#DIV/0!</v>
      </c>
      <c r="AD28" s="27" t="e">
        <f t="shared" si="9"/>
        <v>#DIV/0!</v>
      </c>
      <c r="AE28" s="7"/>
      <c r="AF28" s="7">
        <f t="shared" si="0"/>
        <v>0</v>
      </c>
      <c r="AG28" s="8" t="e">
        <f t="shared" si="10"/>
        <v>#DIV/0!</v>
      </c>
      <c r="AH28" s="27" t="e">
        <f t="shared" si="12"/>
        <v>#DIV/0!</v>
      </c>
      <c r="AI28" s="7">
        <f t="shared" si="11"/>
        <v>1</v>
      </c>
      <c r="AK28" s="12"/>
    </row>
    <row r="29" spans="1:37" s="6" customFormat="1" ht="13.5">
      <c r="A29" s="6">
        <v>27</v>
      </c>
      <c r="B29" s="6">
        <f>'名簿'!B27</f>
        <v>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7">
        <f t="shared" si="1"/>
        <v>0</v>
      </c>
      <c r="U29" s="8" t="e">
        <f t="shared" si="2"/>
        <v>#DIV/0!</v>
      </c>
      <c r="V29" s="27" t="e">
        <f t="shared" si="3"/>
        <v>#DIV/0!</v>
      </c>
      <c r="W29" s="7"/>
      <c r="X29" s="7">
        <f t="shared" si="4"/>
        <v>0</v>
      </c>
      <c r="Y29" s="8" t="e">
        <f t="shared" si="5"/>
        <v>#DIV/0!</v>
      </c>
      <c r="Z29" s="27" t="e">
        <f t="shared" si="6"/>
        <v>#DIV/0!</v>
      </c>
      <c r="AA29" s="7"/>
      <c r="AB29" s="7">
        <f t="shared" si="7"/>
        <v>0</v>
      </c>
      <c r="AC29" s="8" t="e">
        <f t="shared" si="8"/>
        <v>#DIV/0!</v>
      </c>
      <c r="AD29" s="27" t="e">
        <f t="shared" si="9"/>
        <v>#DIV/0!</v>
      </c>
      <c r="AE29" s="7"/>
      <c r="AF29" s="7">
        <f t="shared" si="0"/>
        <v>0</v>
      </c>
      <c r="AG29" s="8" t="e">
        <f t="shared" si="10"/>
        <v>#DIV/0!</v>
      </c>
      <c r="AH29" s="27" t="e">
        <f t="shared" si="12"/>
        <v>#DIV/0!</v>
      </c>
      <c r="AI29" s="7">
        <f t="shared" si="11"/>
        <v>1</v>
      </c>
      <c r="AK29" s="12"/>
    </row>
    <row r="30" spans="1:37" s="6" customFormat="1" ht="13.5">
      <c r="A30" s="6">
        <v>28</v>
      </c>
      <c r="B30" s="6">
        <f>'名簿'!B28</f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">
        <f t="shared" si="1"/>
        <v>0</v>
      </c>
      <c r="U30" s="8" t="e">
        <f t="shared" si="2"/>
        <v>#DIV/0!</v>
      </c>
      <c r="V30" s="27" t="e">
        <f t="shared" si="3"/>
        <v>#DIV/0!</v>
      </c>
      <c r="W30" s="7"/>
      <c r="X30" s="7">
        <f t="shared" si="4"/>
        <v>0</v>
      </c>
      <c r="Y30" s="8" t="e">
        <f t="shared" si="5"/>
        <v>#DIV/0!</v>
      </c>
      <c r="Z30" s="27" t="e">
        <f t="shared" si="6"/>
        <v>#DIV/0!</v>
      </c>
      <c r="AA30" s="7"/>
      <c r="AB30" s="7">
        <f t="shared" si="7"/>
        <v>0</v>
      </c>
      <c r="AC30" s="8" t="e">
        <f t="shared" si="8"/>
        <v>#DIV/0!</v>
      </c>
      <c r="AD30" s="27" t="e">
        <f t="shared" si="9"/>
        <v>#DIV/0!</v>
      </c>
      <c r="AE30" s="7"/>
      <c r="AF30" s="7">
        <f t="shared" si="0"/>
        <v>0</v>
      </c>
      <c r="AG30" s="8" t="e">
        <f t="shared" si="10"/>
        <v>#DIV/0!</v>
      </c>
      <c r="AH30" s="27" t="e">
        <f t="shared" si="12"/>
        <v>#DIV/0!</v>
      </c>
      <c r="AI30" s="7">
        <f t="shared" si="11"/>
        <v>1</v>
      </c>
      <c r="AK30" s="12"/>
    </row>
    <row r="31" spans="1:37" s="6" customFormat="1" ht="13.5">
      <c r="A31" s="6">
        <v>29</v>
      </c>
      <c r="B31" s="6">
        <f>'名簿'!B29</f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7">
        <f t="shared" si="1"/>
        <v>0</v>
      </c>
      <c r="U31" s="8" t="e">
        <f t="shared" si="2"/>
        <v>#DIV/0!</v>
      </c>
      <c r="V31" s="27" t="e">
        <f t="shared" si="3"/>
        <v>#DIV/0!</v>
      </c>
      <c r="W31" s="7"/>
      <c r="X31" s="7">
        <f t="shared" si="4"/>
        <v>0</v>
      </c>
      <c r="Y31" s="8" t="e">
        <f t="shared" si="5"/>
        <v>#DIV/0!</v>
      </c>
      <c r="Z31" s="27" t="e">
        <f t="shared" si="6"/>
        <v>#DIV/0!</v>
      </c>
      <c r="AA31" s="7"/>
      <c r="AB31" s="7">
        <f t="shared" si="7"/>
        <v>0</v>
      </c>
      <c r="AC31" s="8" t="e">
        <f t="shared" si="8"/>
        <v>#DIV/0!</v>
      </c>
      <c r="AD31" s="27" t="e">
        <f t="shared" si="9"/>
        <v>#DIV/0!</v>
      </c>
      <c r="AE31" s="7"/>
      <c r="AF31" s="7">
        <f t="shared" si="0"/>
        <v>0</v>
      </c>
      <c r="AG31" s="8" t="e">
        <f t="shared" si="10"/>
        <v>#DIV/0!</v>
      </c>
      <c r="AH31" s="27" t="e">
        <f t="shared" si="12"/>
        <v>#DIV/0!</v>
      </c>
      <c r="AI31" s="7">
        <f t="shared" si="11"/>
        <v>1</v>
      </c>
      <c r="AK31" s="12"/>
    </row>
    <row r="32" spans="1:37" s="6" customFormat="1" ht="13.5">
      <c r="A32" s="6">
        <v>30</v>
      </c>
      <c r="B32" s="6">
        <f>'名簿'!B30</f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">
        <f t="shared" si="1"/>
        <v>0</v>
      </c>
      <c r="U32" s="8" t="e">
        <f t="shared" si="2"/>
        <v>#DIV/0!</v>
      </c>
      <c r="V32" s="27" t="e">
        <f t="shared" si="3"/>
        <v>#DIV/0!</v>
      </c>
      <c r="W32" s="7"/>
      <c r="X32" s="7">
        <f t="shared" si="4"/>
        <v>0</v>
      </c>
      <c r="Y32" s="8" t="e">
        <f t="shared" si="5"/>
        <v>#DIV/0!</v>
      </c>
      <c r="Z32" s="27" t="e">
        <f t="shared" si="6"/>
        <v>#DIV/0!</v>
      </c>
      <c r="AA32" s="7"/>
      <c r="AB32" s="7">
        <f t="shared" si="7"/>
        <v>0</v>
      </c>
      <c r="AC32" s="8" t="e">
        <f t="shared" si="8"/>
        <v>#DIV/0!</v>
      </c>
      <c r="AD32" s="27" t="e">
        <f t="shared" si="9"/>
        <v>#DIV/0!</v>
      </c>
      <c r="AE32" s="7"/>
      <c r="AF32" s="7">
        <f t="shared" si="0"/>
        <v>0</v>
      </c>
      <c r="AG32" s="8" t="e">
        <f t="shared" si="10"/>
        <v>#DIV/0!</v>
      </c>
      <c r="AH32" s="27" t="e">
        <f t="shared" si="12"/>
        <v>#DIV/0!</v>
      </c>
      <c r="AI32" s="7">
        <f t="shared" si="11"/>
        <v>1</v>
      </c>
      <c r="AK32" s="12"/>
    </row>
    <row r="33" spans="1:37" s="6" customFormat="1" ht="13.5">
      <c r="A33" s="6">
        <v>31</v>
      </c>
      <c r="B33" s="6">
        <f>'名簿'!B31</f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7">
        <f t="shared" si="1"/>
        <v>0</v>
      </c>
      <c r="U33" s="8" t="e">
        <f t="shared" si="2"/>
        <v>#DIV/0!</v>
      </c>
      <c r="V33" s="27" t="e">
        <f t="shared" si="3"/>
        <v>#DIV/0!</v>
      </c>
      <c r="W33" s="7"/>
      <c r="X33" s="7">
        <f t="shared" si="4"/>
        <v>0</v>
      </c>
      <c r="Y33" s="8" t="e">
        <f t="shared" si="5"/>
        <v>#DIV/0!</v>
      </c>
      <c r="Z33" s="27" t="e">
        <f t="shared" si="6"/>
        <v>#DIV/0!</v>
      </c>
      <c r="AA33" s="7"/>
      <c r="AB33" s="7">
        <f t="shared" si="7"/>
        <v>0</v>
      </c>
      <c r="AC33" s="8" t="e">
        <f t="shared" si="8"/>
        <v>#DIV/0!</v>
      </c>
      <c r="AD33" s="27" t="e">
        <f t="shared" si="9"/>
        <v>#DIV/0!</v>
      </c>
      <c r="AE33" s="7"/>
      <c r="AF33" s="7">
        <f t="shared" si="0"/>
        <v>0</v>
      </c>
      <c r="AG33" s="8" t="e">
        <f t="shared" si="10"/>
        <v>#DIV/0!</v>
      </c>
      <c r="AH33" s="27" t="e">
        <f t="shared" si="12"/>
        <v>#DIV/0!</v>
      </c>
      <c r="AI33" s="7">
        <f t="shared" si="11"/>
        <v>1</v>
      </c>
      <c r="AK33" s="12"/>
    </row>
    <row r="34" spans="1:37" s="6" customFormat="1" ht="13.5">
      <c r="A34" s="6">
        <v>32</v>
      </c>
      <c r="B34" s="6">
        <f>'名簿'!B32</f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7">
        <f t="shared" si="1"/>
        <v>0</v>
      </c>
      <c r="U34" s="8" t="e">
        <f t="shared" si="2"/>
        <v>#DIV/0!</v>
      </c>
      <c r="V34" s="27" t="e">
        <f t="shared" si="3"/>
        <v>#DIV/0!</v>
      </c>
      <c r="W34" s="7"/>
      <c r="X34" s="7">
        <f t="shared" si="4"/>
        <v>0</v>
      </c>
      <c r="Y34" s="8" t="e">
        <f t="shared" si="5"/>
        <v>#DIV/0!</v>
      </c>
      <c r="Z34" s="27" t="e">
        <f t="shared" si="6"/>
        <v>#DIV/0!</v>
      </c>
      <c r="AA34" s="7"/>
      <c r="AB34" s="7">
        <f t="shared" si="7"/>
        <v>0</v>
      </c>
      <c r="AC34" s="8" t="e">
        <f t="shared" si="8"/>
        <v>#DIV/0!</v>
      </c>
      <c r="AD34" s="27" t="e">
        <f t="shared" si="9"/>
        <v>#DIV/0!</v>
      </c>
      <c r="AE34" s="7"/>
      <c r="AF34" s="7">
        <f t="shared" si="0"/>
        <v>0</v>
      </c>
      <c r="AG34" s="8" t="e">
        <f t="shared" si="10"/>
        <v>#DIV/0!</v>
      </c>
      <c r="AH34" s="27" t="e">
        <f t="shared" si="12"/>
        <v>#DIV/0!</v>
      </c>
      <c r="AI34" s="7">
        <f t="shared" si="11"/>
        <v>1</v>
      </c>
      <c r="AK34" s="12"/>
    </row>
    <row r="35" spans="1:37" s="6" customFormat="1" ht="13.5">
      <c r="A35" s="6">
        <v>33</v>
      </c>
      <c r="B35" s="6">
        <f>'名簿'!B33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7">
        <f t="shared" si="1"/>
        <v>0</v>
      </c>
      <c r="U35" s="8" t="e">
        <f t="shared" si="2"/>
        <v>#DIV/0!</v>
      </c>
      <c r="V35" s="27" t="e">
        <f t="shared" si="3"/>
        <v>#DIV/0!</v>
      </c>
      <c r="W35" s="7"/>
      <c r="X35" s="7">
        <f t="shared" si="4"/>
        <v>0</v>
      </c>
      <c r="Y35" s="8" t="e">
        <f t="shared" si="5"/>
        <v>#DIV/0!</v>
      </c>
      <c r="Z35" s="27" t="e">
        <f t="shared" si="6"/>
        <v>#DIV/0!</v>
      </c>
      <c r="AA35" s="7"/>
      <c r="AB35" s="7">
        <f t="shared" si="7"/>
        <v>0</v>
      </c>
      <c r="AC35" s="8" t="e">
        <f t="shared" si="8"/>
        <v>#DIV/0!</v>
      </c>
      <c r="AD35" s="27" t="e">
        <f t="shared" si="9"/>
        <v>#DIV/0!</v>
      </c>
      <c r="AE35" s="7"/>
      <c r="AF35" s="7">
        <f t="shared" si="0"/>
        <v>0</v>
      </c>
      <c r="AG35" s="8" t="e">
        <f t="shared" si="10"/>
        <v>#DIV/0!</v>
      </c>
      <c r="AH35" s="27" t="e">
        <f t="shared" si="12"/>
        <v>#DIV/0!</v>
      </c>
      <c r="AI35" s="7">
        <f t="shared" si="11"/>
        <v>1</v>
      </c>
      <c r="AK35" s="12"/>
    </row>
    <row r="36" spans="1:37" s="6" customFormat="1" ht="13.5">
      <c r="A36" s="6">
        <v>34</v>
      </c>
      <c r="B36" s="6">
        <f>'名簿'!B34</f>
        <v>0</v>
      </c>
      <c r="C36" s="11"/>
      <c r="D36" s="11"/>
      <c r="E36" s="11"/>
      <c r="F36" s="11"/>
      <c r="G36" s="11"/>
      <c r="H36" s="11"/>
      <c r="I36" s="10"/>
      <c r="J36" s="10"/>
      <c r="K36" s="10"/>
      <c r="L36" s="11"/>
      <c r="M36" s="11"/>
      <c r="N36" s="11"/>
      <c r="O36" s="11"/>
      <c r="P36" s="11"/>
      <c r="Q36" s="11"/>
      <c r="R36" s="11"/>
      <c r="S36" s="11"/>
      <c r="T36" s="7">
        <f t="shared" si="1"/>
        <v>0</v>
      </c>
      <c r="U36" s="8" t="e">
        <f t="shared" si="2"/>
        <v>#DIV/0!</v>
      </c>
      <c r="V36" s="27" t="e">
        <f t="shared" si="3"/>
        <v>#DIV/0!</v>
      </c>
      <c r="W36" s="7"/>
      <c r="X36" s="7">
        <f t="shared" si="4"/>
        <v>0</v>
      </c>
      <c r="Y36" s="8" t="e">
        <f t="shared" si="5"/>
        <v>#DIV/0!</v>
      </c>
      <c r="Z36" s="27" t="e">
        <f t="shared" si="6"/>
        <v>#DIV/0!</v>
      </c>
      <c r="AA36" s="7"/>
      <c r="AB36" s="7">
        <f t="shared" si="7"/>
        <v>0</v>
      </c>
      <c r="AC36" s="8" t="e">
        <f t="shared" si="8"/>
        <v>#DIV/0!</v>
      </c>
      <c r="AD36" s="27" t="e">
        <f t="shared" si="9"/>
        <v>#DIV/0!</v>
      </c>
      <c r="AE36" s="7"/>
      <c r="AF36" s="7">
        <f t="shared" si="0"/>
        <v>0</v>
      </c>
      <c r="AG36" s="8" t="e">
        <f t="shared" si="10"/>
        <v>#DIV/0!</v>
      </c>
      <c r="AH36" s="27" t="e">
        <f t="shared" si="12"/>
        <v>#DIV/0!</v>
      </c>
      <c r="AI36" s="7">
        <f t="shared" si="11"/>
        <v>1</v>
      </c>
      <c r="AK36" s="12"/>
    </row>
    <row r="37" spans="1:37" s="6" customFormat="1" ht="13.5">
      <c r="A37" s="6">
        <v>35</v>
      </c>
      <c r="B37" s="6">
        <f>'名簿'!B35</f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">
        <f t="shared" si="1"/>
        <v>0</v>
      </c>
      <c r="U37" s="8" t="e">
        <f t="shared" si="2"/>
        <v>#DIV/0!</v>
      </c>
      <c r="V37" s="27" t="e">
        <f t="shared" si="3"/>
        <v>#DIV/0!</v>
      </c>
      <c r="W37" s="7"/>
      <c r="X37" s="7">
        <f t="shared" si="4"/>
        <v>0</v>
      </c>
      <c r="Y37" s="8" t="e">
        <f t="shared" si="5"/>
        <v>#DIV/0!</v>
      </c>
      <c r="Z37" s="27" t="e">
        <f t="shared" si="6"/>
        <v>#DIV/0!</v>
      </c>
      <c r="AA37" s="7"/>
      <c r="AB37" s="7">
        <f t="shared" si="7"/>
        <v>0</v>
      </c>
      <c r="AC37" s="8" t="e">
        <f t="shared" si="8"/>
        <v>#DIV/0!</v>
      </c>
      <c r="AD37" s="27" t="e">
        <f t="shared" si="9"/>
        <v>#DIV/0!</v>
      </c>
      <c r="AE37" s="7"/>
      <c r="AF37" s="7">
        <f t="shared" si="0"/>
        <v>0</v>
      </c>
      <c r="AG37" s="8" t="e">
        <f t="shared" si="10"/>
        <v>#DIV/0!</v>
      </c>
      <c r="AH37" s="27" t="e">
        <f t="shared" si="12"/>
        <v>#DIV/0!</v>
      </c>
      <c r="AI37" s="7">
        <f t="shared" si="11"/>
        <v>1</v>
      </c>
      <c r="AK37" s="12"/>
    </row>
    <row r="38" spans="1:37" s="6" customFormat="1" ht="13.5">
      <c r="A38" s="6">
        <v>36</v>
      </c>
      <c r="B38" s="6">
        <f>'名簿'!B36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7">
        <f t="shared" si="1"/>
        <v>0</v>
      </c>
      <c r="U38" s="8" t="e">
        <f t="shared" si="2"/>
        <v>#DIV/0!</v>
      </c>
      <c r="V38" s="27" t="e">
        <f t="shared" si="3"/>
        <v>#DIV/0!</v>
      </c>
      <c r="W38" s="7"/>
      <c r="X38" s="7">
        <f t="shared" si="4"/>
        <v>0</v>
      </c>
      <c r="Y38" s="8" t="e">
        <f t="shared" si="5"/>
        <v>#DIV/0!</v>
      </c>
      <c r="Z38" s="27" t="e">
        <f t="shared" si="6"/>
        <v>#DIV/0!</v>
      </c>
      <c r="AA38" s="7"/>
      <c r="AB38" s="7">
        <f t="shared" si="7"/>
        <v>0</v>
      </c>
      <c r="AC38" s="8" t="e">
        <f t="shared" si="8"/>
        <v>#DIV/0!</v>
      </c>
      <c r="AD38" s="27" t="e">
        <f t="shared" si="9"/>
        <v>#DIV/0!</v>
      </c>
      <c r="AE38" s="7"/>
      <c r="AF38" s="7">
        <f t="shared" si="0"/>
        <v>0</v>
      </c>
      <c r="AG38" s="8" t="e">
        <f t="shared" si="10"/>
        <v>#DIV/0!</v>
      </c>
      <c r="AH38" s="27" t="e">
        <f t="shared" si="12"/>
        <v>#DIV/0!</v>
      </c>
      <c r="AI38" s="7">
        <f t="shared" si="11"/>
        <v>1</v>
      </c>
      <c r="AK38" s="12"/>
    </row>
    <row r="39" spans="1:37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7">
        <f t="shared" si="1"/>
        <v>0</v>
      </c>
      <c r="U39" s="8" t="e">
        <f t="shared" si="2"/>
        <v>#DIV/0!</v>
      </c>
      <c r="V39" s="27" t="e">
        <f t="shared" si="3"/>
        <v>#DIV/0!</v>
      </c>
      <c r="W39" s="7"/>
      <c r="X39" s="7">
        <f t="shared" si="4"/>
        <v>0</v>
      </c>
      <c r="Y39" s="8" t="e">
        <f t="shared" si="5"/>
        <v>#DIV/0!</v>
      </c>
      <c r="Z39" s="27" t="e">
        <f t="shared" si="6"/>
        <v>#DIV/0!</v>
      </c>
      <c r="AA39" s="7"/>
      <c r="AB39" s="7">
        <f t="shared" si="7"/>
        <v>0</v>
      </c>
      <c r="AC39" s="8" t="e">
        <f t="shared" si="8"/>
        <v>#DIV/0!</v>
      </c>
      <c r="AD39" s="27" t="e">
        <f t="shared" si="9"/>
        <v>#DIV/0!</v>
      </c>
      <c r="AE39" s="7"/>
      <c r="AF39" s="7">
        <f t="shared" si="0"/>
        <v>0</v>
      </c>
      <c r="AG39" s="8" t="e">
        <f t="shared" si="10"/>
        <v>#DIV/0!</v>
      </c>
      <c r="AH39" s="27" t="e">
        <f t="shared" si="12"/>
        <v>#DIV/0!</v>
      </c>
      <c r="AI39" s="7">
        <f t="shared" si="11"/>
        <v>1</v>
      </c>
      <c r="AK39" s="12"/>
    </row>
    <row r="40" spans="1:37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7">
        <f t="shared" si="1"/>
        <v>0</v>
      </c>
      <c r="U40" s="8" t="e">
        <f t="shared" si="2"/>
        <v>#DIV/0!</v>
      </c>
      <c r="V40" s="27" t="e">
        <f t="shared" si="3"/>
        <v>#DIV/0!</v>
      </c>
      <c r="W40" s="7"/>
      <c r="X40" s="7">
        <f t="shared" si="4"/>
        <v>0</v>
      </c>
      <c r="Y40" s="8" t="e">
        <f t="shared" si="5"/>
        <v>#DIV/0!</v>
      </c>
      <c r="Z40" s="27" t="e">
        <f t="shared" si="6"/>
        <v>#DIV/0!</v>
      </c>
      <c r="AA40" s="7"/>
      <c r="AB40" s="7">
        <f t="shared" si="7"/>
        <v>0</v>
      </c>
      <c r="AC40" s="8" t="e">
        <f t="shared" si="8"/>
        <v>#DIV/0!</v>
      </c>
      <c r="AD40" s="27" t="e">
        <f t="shared" si="9"/>
        <v>#DIV/0!</v>
      </c>
      <c r="AE40" s="7"/>
      <c r="AF40" s="7">
        <f t="shared" si="0"/>
        <v>0</v>
      </c>
      <c r="AG40" s="8" t="e">
        <f t="shared" si="10"/>
        <v>#DIV/0!</v>
      </c>
      <c r="AH40" s="27" t="e">
        <f t="shared" si="12"/>
        <v>#DIV/0!</v>
      </c>
      <c r="AI40" s="7">
        <f t="shared" si="11"/>
        <v>1</v>
      </c>
      <c r="AK40" s="12"/>
    </row>
    <row r="41" spans="1:37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7">
        <f t="shared" si="1"/>
        <v>0</v>
      </c>
      <c r="U41" s="8" t="e">
        <f t="shared" si="2"/>
        <v>#DIV/0!</v>
      </c>
      <c r="V41" s="27" t="e">
        <f t="shared" si="3"/>
        <v>#DIV/0!</v>
      </c>
      <c r="W41" s="7"/>
      <c r="X41" s="7">
        <f t="shared" si="4"/>
        <v>0</v>
      </c>
      <c r="Y41" s="8" t="e">
        <f t="shared" si="5"/>
        <v>#DIV/0!</v>
      </c>
      <c r="Z41" s="27" t="e">
        <f t="shared" si="6"/>
        <v>#DIV/0!</v>
      </c>
      <c r="AA41" s="7"/>
      <c r="AB41" s="7">
        <f t="shared" si="7"/>
        <v>0</v>
      </c>
      <c r="AC41" s="8" t="e">
        <f t="shared" si="8"/>
        <v>#DIV/0!</v>
      </c>
      <c r="AD41" s="27" t="e">
        <f t="shared" si="9"/>
        <v>#DIV/0!</v>
      </c>
      <c r="AE41" s="7"/>
      <c r="AF41" s="7">
        <f t="shared" si="0"/>
        <v>0</v>
      </c>
      <c r="AG41" s="8" t="e">
        <f t="shared" si="10"/>
        <v>#DIV/0!</v>
      </c>
      <c r="AH41" s="27" t="e">
        <f t="shared" si="12"/>
        <v>#DIV/0!</v>
      </c>
      <c r="AI41" s="7">
        <f t="shared" si="11"/>
        <v>1</v>
      </c>
      <c r="AK41" s="12"/>
    </row>
    <row r="42" spans="1:37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7">
        <f t="shared" si="1"/>
        <v>0</v>
      </c>
      <c r="U42" s="8" t="e">
        <f t="shared" si="2"/>
        <v>#DIV/0!</v>
      </c>
      <c r="V42" s="27" t="e">
        <f t="shared" si="3"/>
        <v>#DIV/0!</v>
      </c>
      <c r="W42" s="7"/>
      <c r="X42" s="7">
        <f t="shared" si="4"/>
        <v>0</v>
      </c>
      <c r="Y42" s="8" t="e">
        <f t="shared" si="5"/>
        <v>#DIV/0!</v>
      </c>
      <c r="Z42" s="27" t="e">
        <f t="shared" si="6"/>
        <v>#DIV/0!</v>
      </c>
      <c r="AA42" s="7"/>
      <c r="AB42" s="7">
        <f t="shared" si="7"/>
        <v>0</v>
      </c>
      <c r="AC42" s="8" t="e">
        <f t="shared" si="8"/>
        <v>#DIV/0!</v>
      </c>
      <c r="AD42" s="27" t="e">
        <f t="shared" si="9"/>
        <v>#DIV/0!</v>
      </c>
      <c r="AE42" s="7"/>
      <c r="AF42" s="7">
        <f t="shared" si="0"/>
        <v>0</v>
      </c>
      <c r="AG42" s="8" t="e">
        <f t="shared" si="10"/>
        <v>#DIV/0!</v>
      </c>
      <c r="AH42" s="27" t="e">
        <f t="shared" si="12"/>
        <v>#DIV/0!</v>
      </c>
      <c r="AI42" s="7">
        <f t="shared" si="11"/>
        <v>1</v>
      </c>
      <c r="AK42" s="12"/>
    </row>
    <row r="43" spans="3:37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7"/>
      <c r="U43" s="7"/>
      <c r="V43" s="27"/>
      <c r="W43" s="7"/>
      <c r="X43" s="7"/>
      <c r="Y43" s="7"/>
      <c r="Z43" s="27"/>
      <c r="AA43" s="7"/>
      <c r="AB43" s="7"/>
      <c r="AC43" s="7"/>
      <c r="AD43" s="27"/>
      <c r="AE43" s="7"/>
      <c r="AF43" s="7"/>
      <c r="AG43" s="8"/>
      <c r="AH43" s="27"/>
      <c r="AI43" s="7"/>
      <c r="AK43" s="12"/>
    </row>
  </sheetData>
  <sheetProtection sheet="1" objects="1" scenarios="1"/>
  <printOptions gridLines="1"/>
  <pageMargins left="0.787" right="0.787" top="0.984" bottom="0.984" header="0.512" footer="0.512"/>
  <pageSetup fitToHeight="1" fitToWidth="1" horizontalDpi="720" verticalDpi="720" orientation="landscape" paperSize="9" scale="54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PageLayoutView="0" workbookViewId="0" topLeftCell="A1">
      <pane xSplit="2" ySplit="1" topLeftCell="J2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AA2" sqref="AA2"/>
    </sheetView>
  </sheetViews>
  <sheetFormatPr defaultColWidth="9.00390625" defaultRowHeight="13.5"/>
  <cols>
    <col min="1" max="1" width="4.875" style="6" customWidth="1"/>
    <col min="2" max="2" width="13.00390625" style="6" customWidth="1"/>
    <col min="3" max="4" width="7.625" style="6" customWidth="1"/>
    <col min="5" max="5" width="7.625" style="12" customWidth="1"/>
    <col min="6" max="6" width="7.625" style="7" customWidth="1"/>
    <col min="7" max="7" width="4.375" style="9" customWidth="1"/>
    <col min="8" max="11" width="7.625" style="7" customWidth="1"/>
    <col min="12" max="12" width="4.125" style="9" customWidth="1"/>
    <col min="13" max="16" width="7.625" style="7" customWidth="1"/>
    <col min="17" max="17" width="4.625" style="9" customWidth="1"/>
    <col min="18" max="18" width="4.625" style="7" customWidth="1"/>
    <col min="19" max="19" width="5.125" style="7" customWidth="1"/>
    <col min="20" max="21" width="4.625" style="7" customWidth="1"/>
    <col min="22" max="22" width="4.625" style="33" customWidth="1"/>
    <col min="23" max="23" width="4.625" style="25" customWidth="1"/>
    <col min="24" max="25" width="9.00390625" style="15" customWidth="1"/>
    <col min="26" max="26" width="3.125" style="15" customWidth="1"/>
    <col min="27" max="27" width="4.375" style="15" customWidth="1"/>
    <col min="28" max="16384" width="9.00390625" style="15" customWidth="1"/>
  </cols>
  <sheetData>
    <row r="1" spans="1:27" ht="54">
      <c r="A1" s="1" t="s">
        <v>3</v>
      </c>
      <c r="B1" s="6" t="s">
        <v>1</v>
      </c>
      <c r="C1" s="1" t="s">
        <v>39</v>
      </c>
      <c r="D1" s="1" t="s">
        <v>19</v>
      </c>
      <c r="E1" s="21" t="s">
        <v>41</v>
      </c>
      <c r="F1" s="3" t="s">
        <v>42</v>
      </c>
      <c r="G1" s="4" t="s">
        <v>15</v>
      </c>
      <c r="H1" s="3" t="s">
        <v>31</v>
      </c>
      <c r="I1" s="3" t="s">
        <v>19</v>
      </c>
      <c r="J1" s="3" t="s">
        <v>20</v>
      </c>
      <c r="K1" s="3" t="s">
        <v>42</v>
      </c>
      <c r="L1" s="4" t="s">
        <v>16</v>
      </c>
      <c r="M1" s="3" t="s">
        <v>30</v>
      </c>
      <c r="N1" s="3" t="s">
        <v>19</v>
      </c>
      <c r="O1" s="3" t="s">
        <v>20</v>
      </c>
      <c r="P1" s="3" t="s">
        <v>42</v>
      </c>
      <c r="Q1" s="4" t="s">
        <v>14</v>
      </c>
      <c r="R1" s="3" t="s">
        <v>21</v>
      </c>
      <c r="S1" s="3" t="s">
        <v>22</v>
      </c>
      <c r="T1" s="3" t="s">
        <v>24</v>
      </c>
      <c r="U1" s="3" t="s">
        <v>23</v>
      </c>
      <c r="V1" s="32" t="s">
        <v>25</v>
      </c>
      <c r="W1" s="24" t="s">
        <v>26</v>
      </c>
      <c r="Z1" s="17"/>
      <c r="AA1" s="22" t="s">
        <v>147</v>
      </c>
    </row>
    <row r="2" spans="1:27" ht="13.5">
      <c r="A2" s="6">
        <v>1</v>
      </c>
      <c r="B2" s="6">
        <f>'名簿'!B1</f>
        <v>0</v>
      </c>
      <c r="C2" s="12" t="e">
        <f>SUMIF('算数１学期'!$C$1:$AS$1,"*思考到達率",'算数１学期'!C3:AS3)</f>
        <v>#DIV/0!</v>
      </c>
      <c r="D2" s="12" t="e">
        <f>SUMIF('算数２学期'!$C$1:$AU$1,"*思考到達率",'算数２学期'!C3:AU3)</f>
        <v>#DIV/0!</v>
      </c>
      <c r="E2" s="12" t="e">
        <f>SUMIF('算数３学期'!$C$1:$AS$1,"*思考到達率",'算数３学期'!C3:AS3)</f>
        <v>#DIV/0!</v>
      </c>
      <c r="F2" s="8" t="e">
        <f aca="true" t="shared" si="0" ref="F2:F41">AVERAGE(C2:E2)</f>
        <v>#DIV/0!</v>
      </c>
      <c r="G2" s="23" t="e">
        <f aca="true" t="shared" si="1" ref="G2:G41">VLOOKUP(F2,$X$3:$Y$6,2)</f>
        <v>#DIV/0!</v>
      </c>
      <c r="H2" s="12" t="e">
        <f>SUMIF('算数１学期'!$C$1:$AS$1,"*表現処理到達率",'算数１学期'!C3:AS3)</f>
        <v>#DIV/0!</v>
      </c>
      <c r="I2" s="12" t="e">
        <f>SUMIF('算数２学期'!$C$1:$AU$1,"*表現処理到達率",'算数２学期'!C3:AU3)</f>
        <v>#DIV/0!</v>
      </c>
      <c r="J2" s="12" t="e">
        <f>SUMIF('算数３学期'!$C$1:$AS$1,"*表現処理到達率",'算数３学期'!C3:AS3)</f>
        <v>#DIV/0!</v>
      </c>
      <c r="K2" s="8" t="e">
        <f aca="true" t="shared" si="2" ref="K2:K41">AVERAGE(H2:J2)</f>
        <v>#DIV/0!</v>
      </c>
      <c r="L2" s="23" t="e">
        <f aca="true" t="shared" si="3" ref="L2:L41">VLOOKUP(K2,$X$3:$Y$6,2)</f>
        <v>#DIV/0!</v>
      </c>
      <c r="M2" s="12" t="e">
        <f>SUMIF('算数１学期'!$C$1:$AS$1,"*知識理解到達率",'算数１学期'!C3:AS3)</f>
        <v>#DIV/0!</v>
      </c>
      <c r="N2" s="12" t="e">
        <f>SUMIF('算数２学期'!$C$1:$AU$1,"*知識理解到達率",'算数２学期'!C3:AU3)</f>
        <v>#DIV/0!</v>
      </c>
      <c r="O2" s="12" t="e">
        <f>SUMIF('算数３学期'!$C$1:$AS$1,"*知識理解到達率",'算数３学期'!C3:AS3)</f>
        <v>#DIV/0!</v>
      </c>
      <c r="P2" s="8" t="e">
        <f aca="true" t="shared" si="4" ref="P2:P41">AVERAGE(M2:O2)</f>
        <v>#DIV/0!</v>
      </c>
      <c r="Q2" s="23" t="e">
        <f aca="true" t="shared" si="5" ref="Q2:Q41">VLOOKUP(P2,$X$3:$Y$6,2)</f>
        <v>#DIV/0!</v>
      </c>
      <c r="R2" s="12" t="e">
        <f>SUMIF('算数１学期'!$C$1:$AS$1,"*合計到達率",'算数１学期'!C3:AS3)</f>
        <v>#DIV/0!</v>
      </c>
      <c r="S2" s="12" t="e">
        <f>SUMIF('算数２学期'!$C$1:$AU$1,"*合計到達率",'算数２学期'!C3:AU3)</f>
        <v>#DIV/0!</v>
      </c>
      <c r="T2" s="12" t="e">
        <f>SUMIF('算数３学期'!$C$1:$AS$1,"*合計到達率",'算数３学期'!C3:AS3)</f>
        <v>#DIV/0!</v>
      </c>
      <c r="U2" s="8" t="e">
        <f>AVERAGE(R2:T2)</f>
        <v>#DIV/0!</v>
      </c>
      <c r="V2" s="33" t="e">
        <f>VLOOKUP(U2,$X$8:$Y$11,2)</f>
        <v>#DIV/0!</v>
      </c>
      <c r="W2" s="25" t="e">
        <f>RANK(U2,$U$2:$U$41)</f>
        <v>#DIV/0!</v>
      </c>
      <c r="Z2" s="17" t="s">
        <v>137</v>
      </c>
      <c r="AA2" s="15">
        <f>COUNTIF($G$2:$G$50,"a")</f>
        <v>0</v>
      </c>
    </row>
    <row r="3" spans="1:27" ht="13.5">
      <c r="A3" s="6">
        <v>2</v>
      </c>
      <c r="B3" s="6">
        <f>'名簿'!B2</f>
        <v>0</v>
      </c>
      <c r="C3" s="12" t="e">
        <f>SUMIF('算数１学期'!$C$1:$AS$1,"*思考到達率",'算数１学期'!C4:AS4)</f>
        <v>#DIV/0!</v>
      </c>
      <c r="D3" s="12" t="e">
        <f>SUMIF('算数２学期'!$C$1:$AU$1,"*思考到達率",'算数２学期'!C4:AU4)</f>
        <v>#DIV/0!</v>
      </c>
      <c r="E3" s="12" t="e">
        <f>SUMIF('算数３学期'!$C$1:$AS$1,"*思考到達率",'算数３学期'!C4:AS4)</f>
        <v>#DIV/0!</v>
      </c>
      <c r="F3" s="8" t="e">
        <f t="shared" si="0"/>
        <v>#DIV/0!</v>
      </c>
      <c r="G3" s="23" t="e">
        <f t="shared" si="1"/>
        <v>#DIV/0!</v>
      </c>
      <c r="H3" s="12" t="e">
        <f>SUMIF('算数１学期'!$C$1:$AS$1,"*表現処理到達率",'算数１学期'!C4:AS4)</f>
        <v>#DIV/0!</v>
      </c>
      <c r="I3" s="12" t="e">
        <f>SUMIF('算数２学期'!$C$1:$AU$1,"*表現処理到達率",'算数２学期'!C4:AU4)</f>
        <v>#DIV/0!</v>
      </c>
      <c r="J3" s="12" t="e">
        <f>SUMIF('算数３学期'!$C$1:$AS$1,"*表現処理到達率",'算数３学期'!C4:AS4)</f>
        <v>#DIV/0!</v>
      </c>
      <c r="K3" s="8" t="e">
        <f t="shared" si="2"/>
        <v>#DIV/0!</v>
      </c>
      <c r="L3" s="23" t="e">
        <f t="shared" si="3"/>
        <v>#DIV/0!</v>
      </c>
      <c r="M3" s="12" t="e">
        <f>SUMIF('算数１学期'!$C$1:$AS$1,"*知識理解到達率",'算数１学期'!C4:AS4)</f>
        <v>#DIV/0!</v>
      </c>
      <c r="N3" s="12" t="e">
        <f>SUMIF('算数２学期'!$C$1:$AU$1,"*知識理解到達率",'算数２学期'!C4:AU4)</f>
        <v>#DIV/0!</v>
      </c>
      <c r="O3" s="12" t="e">
        <f>SUMIF('算数３学期'!$C$1:$AS$1,"*知識理解到達率",'算数３学期'!C4:AS4)</f>
        <v>#DIV/0!</v>
      </c>
      <c r="P3" s="8" t="e">
        <f t="shared" si="4"/>
        <v>#DIV/0!</v>
      </c>
      <c r="Q3" s="23" t="e">
        <f t="shared" si="5"/>
        <v>#DIV/0!</v>
      </c>
      <c r="R3" s="12" t="e">
        <f>SUMIF('算数１学期'!$C$1:$AS$1,"*合計到達率",'算数１学期'!C4:AS4)</f>
        <v>#DIV/0!</v>
      </c>
      <c r="S3" s="12" t="e">
        <f>SUMIF('算数２学期'!$C$1:$AU$1,"*合計到達率",'算数２学期'!C4:AU4)</f>
        <v>#DIV/0!</v>
      </c>
      <c r="T3" s="12" t="e">
        <f>SUMIF('算数３学期'!$C$1:$AS$1,"*合計到達率",'算数３学期'!C4:AS4)</f>
        <v>#DIV/0!</v>
      </c>
      <c r="U3" s="8" t="e">
        <f aca="true" t="shared" si="6" ref="U3:U41">AVERAGE(R3:T3)</f>
        <v>#DIV/0!</v>
      </c>
      <c r="V3" s="33" t="e">
        <f aca="true" t="shared" si="7" ref="V3:V41">VLOOKUP(U3,$X$8:$Y$11,2)</f>
        <v>#DIV/0!</v>
      </c>
      <c r="W3" s="25" t="e">
        <f aca="true" t="shared" si="8" ref="W3:W41">RANK(U3,$U$2:$U$41)</f>
        <v>#DIV/0!</v>
      </c>
      <c r="X3" s="13">
        <v>0</v>
      </c>
      <c r="Y3" s="14" t="s">
        <v>50</v>
      </c>
      <c r="Z3" s="7" t="s">
        <v>136</v>
      </c>
      <c r="AA3" s="15">
        <f>COUNTIF($G$2:$G$50,"b")</f>
        <v>0</v>
      </c>
    </row>
    <row r="4" spans="1:27" ht="13.5">
      <c r="A4" s="6">
        <v>3</v>
      </c>
      <c r="B4" s="6">
        <f>'名簿'!B3</f>
        <v>0</v>
      </c>
      <c r="C4" s="12" t="e">
        <f>SUMIF('算数１学期'!$C$1:$AS$1,"*思考到達率",'算数１学期'!C5:AS5)</f>
        <v>#DIV/0!</v>
      </c>
      <c r="D4" s="12" t="e">
        <f>SUMIF('算数２学期'!$C$1:$AU$1,"*思考到達率",'算数２学期'!C5:AU5)</f>
        <v>#DIV/0!</v>
      </c>
      <c r="E4" s="12" t="e">
        <f>SUMIF('算数３学期'!$C$1:$AS$1,"*思考到達率",'算数３学期'!C5:AS5)</f>
        <v>#DIV/0!</v>
      </c>
      <c r="F4" s="8" t="e">
        <f t="shared" si="0"/>
        <v>#DIV/0!</v>
      </c>
      <c r="G4" s="23" t="e">
        <f t="shared" si="1"/>
        <v>#DIV/0!</v>
      </c>
      <c r="H4" s="12" t="e">
        <f>SUMIF('算数１学期'!$C$1:$AS$1,"*表現処理到達率",'算数１学期'!C5:AS5)</f>
        <v>#DIV/0!</v>
      </c>
      <c r="I4" s="12" t="e">
        <f>SUMIF('算数２学期'!$C$1:$AU$1,"*表現処理到達率",'算数２学期'!C5:AU5)</f>
        <v>#DIV/0!</v>
      </c>
      <c r="J4" s="12" t="e">
        <f>SUMIF('算数３学期'!$C$1:$AS$1,"*表現処理到達率",'算数３学期'!C5:AS5)</f>
        <v>#DIV/0!</v>
      </c>
      <c r="K4" s="8" t="e">
        <f t="shared" si="2"/>
        <v>#DIV/0!</v>
      </c>
      <c r="L4" s="23" t="e">
        <f t="shared" si="3"/>
        <v>#DIV/0!</v>
      </c>
      <c r="M4" s="12" t="e">
        <f>SUMIF('算数１学期'!$C$1:$AS$1,"*知識理解到達率",'算数１学期'!C5:AS5)</f>
        <v>#DIV/0!</v>
      </c>
      <c r="N4" s="12" t="e">
        <f>SUMIF('算数２学期'!$C$1:$AU$1,"*知識理解到達率",'算数２学期'!C5:AU5)</f>
        <v>#DIV/0!</v>
      </c>
      <c r="O4" s="12" t="e">
        <f>SUMIF('算数３学期'!$C$1:$AS$1,"*知識理解到達率",'算数３学期'!C5:AS5)</f>
        <v>#DIV/0!</v>
      </c>
      <c r="P4" s="8" t="e">
        <f t="shared" si="4"/>
        <v>#DIV/0!</v>
      </c>
      <c r="Q4" s="23" t="e">
        <f t="shared" si="5"/>
        <v>#DIV/0!</v>
      </c>
      <c r="R4" s="12" t="e">
        <f>SUMIF('算数１学期'!$C$1:$AS$1,"*合計到達率",'算数１学期'!C5:AS5)</f>
        <v>#DIV/0!</v>
      </c>
      <c r="S4" s="12" t="e">
        <f>SUMIF('算数２学期'!$C$1:$AU$1,"*合計到達率",'算数２学期'!C5:AU5)</f>
        <v>#DIV/0!</v>
      </c>
      <c r="T4" s="12" t="e">
        <f>SUMIF('算数３学期'!$C$1:$AS$1,"*合計到達率",'算数３学期'!C5:AS5)</f>
        <v>#DIV/0!</v>
      </c>
      <c r="U4" s="8" t="e">
        <f t="shared" si="6"/>
        <v>#DIV/0!</v>
      </c>
      <c r="V4" s="33" t="e">
        <f t="shared" si="7"/>
        <v>#DIV/0!</v>
      </c>
      <c r="W4" s="25" t="e">
        <f t="shared" si="8"/>
        <v>#DIV/0!</v>
      </c>
      <c r="X4" s="13">
        <v>0.01</v>
      </c>
      <c r="Y4" s="14" t="s">
        <v>135</v>
      </c>
      <c r="Z4" s="7" t="s">
        <v>135</v>
      </c>
      <c r="AA4" s="15">
        <f>COUNTIF($G$2:$G$50,"c")</f>
        <v>0</v>
      </c>
    </row>
    <row r="5" spans="1:27" ht="13.5">
      <c r="A5" s="6">
        <v>4</v>
      </c>
      <c r="B5" s="6">
        <f>'名簿'!B4</f>
        <v>0</v>
      </c>
      <c r="C5" s="12" t="e">
        <f>SUMIF('算数１学期'!$C$1:$AS$1,"*思考到達率",'算数１学期'!C6:AS6)</f>
        <v>#DIV/0!</v>
      </c>
      <c r="D5" s="12" t="e">
        <f>SUMIF('算数２学期'!$C$1:$AU$1,"*思考到達率",'算数２学期'!C6:AU6)</f>
        <v>#DIV/0!</v>
      </c>
      <c r="E5" s="12" t="e">
        <f>SUMIF('算数３学期'!$C$1:$AS$1,"*思考到達率",'算数３学期'!C6:AS6)</f>
        <v>#DIV/0!</v>
      </c>
      <c r="F5" s="8" t="e">
        <f t="shared" si="0"/>
        <v>#DIV/0!</v>
      </c>
      <c r="G5" s="23" t="e">
        <f t="shared" si="1"/>
        <v>#DIV/0!</v>
      </c>
      <c r="H5" s="12" t="e">
        <f>SUMIF('算数１学期'!$C$1:$AS$1,"*表現処理到達率",'算数１学期'!C6:AS6)</f>
        <v>#DIV/0!</v>
      </c>
      <c r="I5" s="12" t="e">
        <f>SUMIF('算数２学期'!$C$1:$AU$1,"*表現処理到達率",'算数２学期'!C6:AU6)</f>
        <v>#DIV/0!</v>
      </c>
      <c r="J5" s="12" t="e">
        <f>SUMIF('算数３学期'!$C$1:$AS$1,"*表現処理到達率",'算数３学期'!C6:AS6)</f>
        <v>#DIV/0!</v>
      </c>
      <c r="K5" s="8" t="e">
        <f t="shared" si="2"/>
        <v>#DIV/0!</v>
      </c>
      <c r="L5" s="23" t="e">
        <f t="shared" si="3"/>
        <v>#DIV/0!</v>
      </c>
      <c r="M5" s="12" t="e">
        <f>SUMIF('算数１学期'!$C$1:$AS$1,"*知識理解到達率",'算数１学期'!C6:AS6)</f>
        <v>#DIV/0!</v>
      </c>
      <c r="N5" s="12" t="e">
        <f>SUMIF('算数２学期'!$C$1:$AU$1,"*知識理解到達率",'算数２学期'!C6:AU6)</f>
        <v>#DIV/0!</v>
      </c>
      <c r="O5" s="12" t="e">
        <f>SUMIF('算数３学期'!$C$1:$AS$1,"*知識理解到達率",'算数３学期'!C6:AS6)</f>
        <v>#DIV/0!</v>
      </c>
      <c r="P5" s="8" t="e">
        <f t="shared" si="4"/>
        <v>#DIV/0!</v>
      </c>
      <c r="Q5" s="23" t="e">
        <f t="shared" si="5"/>
        <v>#DIV/0!</v>
      </c>
      <c r="R5" s="12" t="e">
        <f>SUMIF('算数１学期'!$C$1:$AS$1,"*合計到達率",'算数１学期'!C6:AS6)</f>
        <v>#DIV/0!</v>
      </c>
      <c r="S5" s="12" t="e">
        <f>SUMIF('算数２学期'!$C$1:$AU$1,"*合計到達率",'算数２学期'!C6:AU6)</f>
        <v>#DIV/0!</v>
      </c>
      <c r="T5" s="12" t="e">
        <f>SUMIF('算数３学期'!$C$1:$AS$1,"*合計到達率",'算数３学期'!C6:AS6)</f>
        <v>#DIV/0!</v>
      </c>
      <c r="U5" s="8" t="e">
        <f t="shared" si="6"/>
        <v>#DIV/0!</v>
      </c>
      <c r="V5" s="33" t="e">
        <f t="shared" si="7"/>
        <v>#DIV/0!</v>
      </c>
      <c r="W5" s="25" t="e">
        <f t="shared" si="8"/>
        <v>#DIV/0!</v>
      </c>
      <c r="X5" s="13">
        <v>0.6</v>
      </c>
      <c r="Y5" s="14" t="s">
        <v>136</v>
      </c>
      <c r="Z5" s="7"/>
      <c r="AA5" s="15" t="s">
        <v>16</v>
      </c>
    </row>
    <row r="6" spans="1:27" ht="13.5">
      <c r="A6" s="6">
        <v>5</v>
      </c>
      <c r="B6" s="6">
        <f>'名簿'!B5</f>
        <v>0</v>
      </c>
      <c r="C6" s="12" t="e">
        <f>SUMIF('算数１学期'!$C$1:$AS$1,"*思考到達率",'算数１学期'!C7:AS7)</f>
        <v>#DIV/0!</v>
      </c>
      <c r="D6" s="12" t="e">
        <f>SUMIF('算数２学期'!$C$1:$AU$1,"*思考到達率",'算数２学期'!C7:AU7)</f>
        <v>#DIV/0!</v>
      </c>
      <c r="E6" s="12" t="e">
        <f>SUMIF('算数３学期'!$C$1:$AS$1,"*思考到達率",'算数３学期'!C7:AS7)</f>
        <v>#DIV/0!</v>
      </c>
      <c r="F6" s="8" t="e">
        <f t="shared" si="0"/>
        <v>#DIV/0!</v>
      </c>
      <c r="G6" s="23" t="e">
        <f t="shared" si="1"/>
        <v>#DIV/0!</v>
      </c>
      <c r="H6" s="12" t="e">
        <f>SUMIF('算数１学期'!$C$1:$AS$1,"*表現処理到達率",'算数１学期'!C7:AS7)</f>
        <v>#DIV/0!</v>
      </c>
      <c r="I6" s="12" t="e">
        <f>SUMIF('算数２学期'!$C$1:$AU$1,"*表現処理到達率",'算数２学期'!C7:AU7)</f>
        <v>#DIV/0!</v>
      </c>
      <c r="J6" s="12" t="e">
        <f>SUMIF('算数３学期'!$C$1:$AS$1,"*表現処理到達率",'算数３学期'!C7:AS7)</f>
        <v>#DIV/0!</v>
      </c>
      <c r="K6" s="8" t="e">
        <f t="shared" si="2"/>
        <v>#DIV/0!</v>
      </c>
      <c r="L6" s="23" t="e">
        <f t="shared" si="3"/>
        <v>#DIV/0!</v>
      </c>
      <c r="M6" s="12" t="e">
        <f>SUMIF('算数１学期'!$C$1:$AS$1,"*知識理解到達率",'算数１学期'!C7:AS7)</f>
        <v>#DIV/0!</v>
      </c>
      <c r="N6" s="12" t="e">
        <f>SUMIF('算数２学期'!$C$1:$AU$1,"*知識理解到達率",'算数２学期'!C7:AU7)</f>
        <v>#DIV/0!</v>
      </c>
      <c r="O6" s="12" t="e">
        <f>SUMIF('算数３学期'!$C$1:$AS$1,"*知識理解到達率",'算数３学期'!C7:AS7)</f>
        <v>#DIV/0!</v>
      </c>
      <c r="P6" s="8" t="e">
        <f t="shared" si="4"/>
        <v>#DIV/0!</v>
      </c>
      <c r="Q6" s="23" t="e">
        <f t="shared" si="5"/>
        <v>#DIV/0!</v>
      </c>
      <c r="R6" s="12" t="e">
        <f>SUMIF('算数１学期'!$C$1:$AS$1,"*合計到達率",'算数１学期'!C7:AS7)</f>
        <v>#DIV/0!</v>
      </c>
      <c r="S6" s="12" t="e">
        <f>SUMIF('算数２学期'!$C$1:$AU$1,"*合計到達率",'算数２学期'!C7:AU7)</f>
        <v>#DIV/0!</v>
      </c>
      <c r="T6" s="12" t="e">
        <f>SUMIF('算数３学期'!$C$1:$AS$1,"*合計到達率",'算数３学期'!C7:AS7)</f>
        <v>#DIV/0!</v>
      </c>
      <c r="U6" s="8" t="e">
        <f t="shared" si="6"/>
        <v>#DIV/0!</v>
      </c>
      <c r="V6" s="33" t="e">
        <f t="shared" si="7"/>
        <v>#DIV/0!</v>
      </c>
      <c r="W6" s="25" t="e">
        <f t="shared" si="8"/>
        <v>#DIV/0!</v>
      </c>
      <c r="X6" s="13">
        <v>0.9</v>
      </c>
      <c r="Y6" s="14" t="s">
        <v>137</v>
      </c>
      <c r="Z6" s="7" t="s">
        <v>137</v>
      </c>
      <c r="AA6" s="15">
        <f>COUNTIF($L$2:$L$50,"a")</f>
        <v>0</v>
      </c>
    </row>
    <row r="7" spans="1:27" ht="13.5">
      <c r="A7" s="6">
        <v>6</v>
      </c>
      <c r="B7" s="6">
        <f>'名簿'!B6</f>
        <v>0</v>
      </c>
      <c r="C7" s="12" t="e">
        <f>SUMIF('算数１学期'!$C$1:$AS$1,"*思考到達率",'算数１学期'!C8:AS8)</f>
        <v>#DIV/0!</v>
      </c>
      <c r="D7" s="12" t="e">
        <f>SUMIF('算数２学期'!$C$1:$AU$1,"*思考到達率",'算数２学期'!C8:AU8)</f>
        <v>#DIV/0!</v>
      </c>
      <c r="E7" s="12" t="e">
        <f>SUMIF('算数３学期'!$C$1:$AS$1,"*思考到達率",'算数３学期'!C8:AS8)</f>
        <v>#DIV/0!</v>
      </c>
      <c r="F7" s="8" t="e">
        <f t="shared" si="0"/>
        <v>#DIV/0!</v>
      </c>
      <c r="G7" s="23" t="e">
        <f t="shared" si="1"/>
        <v>#DIV/0!</v>
      </c>
      <c r="H7" s="12" t="e">
        <f>SUMIF('算数１学期'!$C$1:$AS$1,"*表現処理到達率",'算数１学期'!C8:AS8)</f>
        <v>#DIV/0!</v>
      </c>
      <c r="I7" s="12" t="e">
        <f>SUMIF('算数２学期'!$C$1:$AU$1,"*表現処理到達率",'算数２学期'!C8:AU8)</f>
        <v>#DIV/0!</v>
      </c>
      <c r="J7" s="12" t="e">
        <f>SUMIF('算数３学期'!$C$1:$AS$1,"*表現処理到達率",'算数３学期'!C8:AS8)</f>
        <v>#DIV/0!</v>
      </c>
      <c r="K7" s="8" t="e">
        <f t="shared" si="2"/>
        <v>#DIV/0!</v>
      </c>
      <c r="L7" s="23" t="e">
        <f t="shared" si="3"/>
        <v>#DIV/0!</v>
      </c>
      <c r="M7" s="12" t="e">
        <f>SUMIF('算数１学期'!$C$1:$AS$1,"*知識理解到達率",'算数１学期'!C8:AS8)</f>
        <v>#DIV/0!</v>
      </c>
      <c r="N7" s="12" t="e">
        <f>SUMIF('算数２学期'!$C$1:$AU$1,"*知識理解到達率",'算数２学期'!C8:AU8)</f>
        <v>#DIV/0!</v>
      </c>
      <c r="O7" s="12" t="e">
        <f>SUMIF('算数３学期'!$C$1:$AS$1,"*知識理解到達率",'算数３学期'!C8:AS8)</f>
        <v>#DIV/0!</v>
      </c>
      <c r="P7" s="8" t="e">
        <f t="shared" si="4"/>
        <v>#DIV/0!</v>
      </c>
      <c r="Q7" s="23" t="e">
        <f t="shared" si="5"/>
        <v>#DIV/0!</v>
      </c>
      <c r="R7" s="12" t="e">
        <f>SUMIF('算数１学期'!$C$1:$AS$1,"*合計到達率",'算数１学期'!C8:AS8)</f>
        <v>#DIV/0!</v>
      </c>
      <c r="S7" s="12" t="e">
        <f>SUMIF('算数２学期'!$C$1:$AU$1,"*合計到達率",'算数２学期'!C8:AU8)</f>
        <v>#DIV/0!</v>
      </c>
      <c r="T7" s="12" t="e">
        <f>SUMIF('算数３学期'!$C$1:$AS$1,"*合計到達率",'算数３学期'!C8:AS8)</f>
        <v>#DIV/0!</v>
      </c>
      <c r="U7" s="8" t="e">
        <f t="shared" si="6"/>
        <v>#DIV/0!</v>
      </c>
      <c r="V7" s="33" t="e">
        <f t="shared" si="7"/>
        <v>#DIV/0!</v>
      </c>
      <c r="W7" s="25" t="e">
        <f t="shared" si="8"/>
        <v>#DIV/0!</v>
      </c>
      <c r="Z7" s="7" t="s">
        <v>136</v>
      </c>
      <c r="AA7" s="15">
        <f>COUNTIF($L$2:$L$50,"b")</f>
        <v>0</v>
      </c>
    </row>
    <row r="8" spans="1:27" ht="13.5">
      <c r="A8" s="6">
        <v>7</v>
      </c>
      <c r="B8" s="6">
        <f>'名簿'!B7</f>
        <v>0</v>
      </c>
      <c r="C8" s="12" t="e">
        <f>SUMIF('算数１学期'!$C$1:$AS$1,"*思考到達率",'算数１学期'!C9:AS9)</f>
        <v>#DIV/0!</v>
      </c>
      <c r="D8" s="12" t="e">
        <f>SUMIF('算数２学期'!$C$1:$AU$1,"*思考到達率",'算数２学期'!C9:AU9)</f>
        <v>#DIV/0!</v>
      </c>
      <c r="E8" s="12" t="e">
        <f>SUMIF('算数３学期'!$C$1:$AS$1,"*思考到達率",'算数３学期'!C9:AS9)</f>
        <v>#DIV/0!</v>
      </c>
      <c r="F8" s="8" t="e">
        <f t="shared" si="0"/>
        <v>#DIV/0!</v>
      </c>
      <c r="G8" s="23" t="e">
        <f t="shared" si="1"/>
        <v>#DIV/0!</v>
      </c>
      <c r="H8" s="12" t="e">
        <f>SUMIF('算数１学期'!$C$1:$AS$1,"*表現処理到達率",'算数１学期'!C9:AS9)</f>
        <v>#DIV/0!</v>
      </c>
      <c r="I8" s="12" t="e">
        <f>SUMIF('算数２学期'!$C$1:$AU$1,"*表現処理到達率",'算数２学期'!C9:AU9)</f>
        <v>#DIV/0!</v>
      </c>
      <c r="J8" s="12" t="e">
        <f>SUMIF('算数３学期'!$C$1:$AS$1,"*表現処理到達率",'算数３学期'!C9:AS9)</f>
        <v>#DIV/0!</v>
      </c>
      <c r="K8" s="8" t="e">
        <f t="shared" si="2"/>
        <v>#DIV/0!</v>
      </c>
      <c r="L8" s="23" t="e">
        <f t="shared" si="3"/>
        <v>#DIV/0!</v>
      </c>
      <c r="M8" s="12" t="e">
        <f>SUMIF('算数１学期'!$C$1:$AS$1,"*知識理解到達率",'算数１学期'!C9:AS9)</f>
        <v>#DIV/0!</v>
      </c>
      <c r="N8" s="12" t="e">
        <f>SUMIF('算数２学期'!$C$1:$AU$1,"*知識理解到達率",'算数２学期'!C9:AU9)</f>
        <v>#DIV/0!</v>
      </c>
      <c r="O8" s="12" t="e">
        <f>SUMIF('算数３学期'!$C$1:$AS$1,"*知識理解到達率",'算数３学期'!C9:AS9)</f>
        <v>#DIV/0!</v>
      </c>
      <c r="P8" s="8" t="e">
        <f t="shared" si="4"/>
        <v>#DIV/0!</v>
      </c>
      <c r="Q8" s="23" t="e">
        <f t="shared" si="5"/>
        <v>#DIV/0!</v>
      </c>
      <c r="R8" s="12" t="e">
        <f>SUMIF('算数１学期'!$C$1:$AS$1,"*合計到達率",'算数１学期'!C9:AS9)</f>
        <v>#DIV/0!</v>
      </c>
      <c r="S8" s="12" t="e">
        <f>SUMIF('算数２学期'!$C$1:$AU$1,"*合計到達率",'算数２学期'!C9:AU9)</f>
        <v>#DIV/0!</v>
      </c>
      <c r="T8" s="12" t="e">
        <f>SUMIF('算数３学期'!$C$1:$AS$1,"*合計到達率",'算数３学期'!C9:AS9)</f>
        <v>#DIV/0!</v>
      </c>
      <c r="U8" s="8" t="e">
        <f t="shared" si="6"/>
        <v>#DIV/0!</v>
      </c>
      <c r="V8" s="33" t="e">
        <f t="shared" si="7"/>
        <v>#DIV/0!</v>
      </c>
      <c r="W8" s="25" t="e">
        <f t="shared" si="8"/>
        <v>#DIV/0!</v>
      </c>
      <c r="X8" s="13">
        <v>0</v>
      </c>
      <c r="Y8" s="14" t="s">
        <v>50</v>
      </c>
      <c r="Z8" s="7" t="s">
        <v>135</v>
      </c>
      <c r="AA8" s="15">
        <f>COUNTIF($L$2:$L$50,"c")</f>
        <v>0</v>
      </c>
    </row>
    <row r="9" spans="1:27" ht="13.5">
      <c r="A9" s="6">
        <v>8</v>
      </c>
      <c r="B9" s="6">
        <f>'名簿'!B8</f>
        <v>0</v>
      </c>
      <c r="C9" s="12" t="e">
        <f>SUMIF('算数１学期'!$C$1:$AS$1,"*思考到達率",'算数１学期'!C10:AS10)</f>
        <v>#DIV/0!</v>
      </c>
      <c r="D9" s="12" t="e">
        <f>SUMIF('算数２学期'!$C$1:$AU$1,"*思考到達率",'算数２学期'!C10:AU10)</f>
        <v>#DIV/0!</v>
      </c>
      <c r="E9" s="12" t="e">
        <f>SUMIF('算数３学期'!$C$1:$AS$1,"*思考到達率",'算数３学期'!C10:AS10)</f>
        <v>#DIV/0!</v>
      </c>
      <c r="F9" s="8" t="e">
        <f t="shared" si="0"/>
        <v>#DIV/0!</v>
      </c>
      <c r="G9" s="23" t="e">
        <f t="shared" si="1"/>
        <v>#DIV/0!</v>
      </c>
      <c r="H9" s="12" t="e">
        <f>SUMIF('算数１学期'!$C$1:$AS$1,"*表現処理到達率",'算数１学期'!C10:AS10)</f>
        <v>#DIV/0!</v>
      </c>
      <c r="I9" s="12" t="e">
        <f>SUMIF('算数２学期'!$C$1:$AU$1,"*表現処理到達率",'算数２学期'!C10:AU10)</f>
        <v>#DIV/0!</v>
      </c>
      <c r="J9" s="12" t="e">
        <f>SUMIF('算数３学期'!$C$1:$AS$1,"*表現処理到達率",'算数３学期'!C10:AS10)</f>
        <v>#DIV/0!</v>
      </c>
      <c r="K9" s="8" t="e">
        <f t="shared" si="2"/>
        <v>#DIV/0!</v>
      </c>
      <c r="L9" s="23" t="e">
        <f t="shared" si="3"/>
        <v>#DIV/0!</v>
      </c>
      <c r="M9" s="12" t="e">
        <f>SUMIF('算数１学期'!$C$1:$AS$1,"*知識理解到達率",'算数１学期'!C10:AS10)</f>
        <v>#DIV/0!</v>
      </c>
      <c r="N9" s="12" t="e">
        <f>SUMIF('算数２学期'!$C$1:$AU$1,"*知識理解到達率",'算数２学期'!C10:AU10)</f>
        <v>#DIV/0!</v>
      </c>
      <c r="O9" s="12" t="e">
        <f>SUMIF('算数３学期'!$C$1:$AS$1,"*知識理解到達率",'算数３学期'!C10:AS10)</f>
        <v>#DIV/0!</v>
      </c>
      <c r="P9" s="8" t="e">
        <f t="shared" si="4"/>
        <v>#DIV/0!</v>
      </c>
      <c r="Q9" s="23" t="e">
        <f t="shared" si="5"/>
        <v>#DIV/0!</v>
      </c>
      <c r="R9" s="12" t="e">
        <f>SUMIF('算数１学期'!$C$1:$AS$1,"*合計到達率",'算数１学期'!C10:AS10)</f>
        <v>#DIV/0!</v>
      </c>
      <c r="S9" s="12" t="e">
        <f>SUMIF('算数２学期'!$C$1:$AU$1,"*合計到達率",'算数２学期'!C10:AU10)</f>
        <v>#DIV/0!</v>
      </c>
      <c r="T9" s="12" t="e">
        <f>SUMIF('算数３学期'!$C$1:$AS$1,"*合計到達率",'算数３学期'!C10:AS10)</f>
        <v>#DIV/0!</v>
      </c>
      <c r="U9" s="8" t="e">
        <f t="shared" si="6"/>
        <v>#DIV/0!</v>
      </c>
      <c r="V9" s="33" t="e">
        <f t="shared" si="7"/>
        <v>#DIV/0!</v>
      </c>
      <c r="W9" s="25" t="e">
        <f t="shared" si="8"/>
        <v>#DIV/0!</v>
      </c>
      <c r="X9" s="13">
        <v>0.01</v>
      </c>
      <c r="Y9" s="14">
        <v>1</v>
      </c>
      <c r="Z9" s="17"/>
      <c r="AA9" s="15" t="s">
        <v>14</v>
      </c>
    </row>
    <row r="10" spans="1:27" ht="13.5">
      <c r="A10" s="6">
        <v>9</v>
      </c>
      <c r="B10" s="6">
        <f>'名簿'!B9</f>
        <v>0</v>
      </c>
      <c r="C10" s="12" t="e">
        <f>SUMIF('算数１学期'!$C$1:$AS$1,"*思考到達率",'算数１学期'!C11:AS11)</f>
        <v>#DIV/0!</v>
      </c>
      <c r="D10" s="12" t="e">
        <f>SUMIF('算数２学期'!$C$1:$AU$1,"*思考到達率",'算数２学期'!C11:AU11)</f>
        <v>#DIV/0!</v>
      </c>
      <c r="E10" s="12" t="e">
        <f>SUMIF('算数３学期'!$C$1:$AS$1,"*思考到達率",'算数３学期'!C11:AS11)</f>
        <v>#DIV/0!</v>
      </c>
      <c r="F10" s="8" t="e">
        <f t="shared" si="0"/>
        <v>#DIV/0!</v>
      </c>
      <c r="G10" s="23" t="e">
        <f t="shared" si="1"/>
        <v>#DIV/0!</v>
      </c>
      <c r="H10" s="12" t="e">
        <f>SUMIF('算数１学期'!$C$1:$AS$1,"*表現処理到達率",'算数１学期'!C11:AS11)</f>
        <v>#DIV/0!</v>
      </c>
      <c r="I10" s="12" t="e">
        <f>SUMIF('算数２学期'!$C$1:$AU$1,"*表現処理到達率",'算数２学期'!C11:AU11)</f>
        <v>#DIV/0!</v>
      </c>
      <c r="J10" s="12" t="e">
        <f>SUMIF('算数３学期'!$C$1:$AS$1,"*表現処理到達率",'算数３学期'!C11:AS11)</f>
        <v>#DIV/0!</v>
      </c>
      <c r="K10" s="8" t="e">
        <f t="shared" si="2"/>
        <v>#DIV/0!</v>
      </c>
      <c r="L10" s="23" t="e">
        <f t="shared" si="3"/>
        <v>#DIV/0!</v>
      </c>
      <c r="M10" s="12" t="e">
        <f>SUMIF('算数１学期'!$C$1:$AS$1,"*知識理解到達率",'算数１学期'!C11:AS11)</f>
        <v>#DIV/0!</v>
      </c>
      <c r="N10" s="12" t="e">
        <f>SUMIF('算数２学期'!$C$1:$AU$1,"*知識理解到達率",'算数２学期'!C11:AU11)</f>
        <v>#DIV/0!</v>
      </c>
      <c r="O10" s="12" t="e">
        <f>SUMIF('算数３学期'!$C$1:$AS$1,"*知識理解到達率",'算数３学期'!C11:AS11)</f>
        <v>#DIV/0!</v>
      </c>
      <c r="P10" s="8" t="e">
        <f t="shared" si="4"/>
        <v>#DIV/0!</v>
      </c>
      <c r="Q10" s="23" t="e">
        <f t="shared" si="5"/>
        <v>#DIV/0!</v>
      </c>
      <c r="R10" s="12" t="e">
        <f>SUMIF('算数１学期'!$C$1:$AS$1,"*合計到達率",'算数１学期'!C11:AS11)</f>
        <v>#DIV/0!</v>
      </c>
      <c r="S10" s="12" t="e">
        <f>SUMIF('算数２学期'!$C$1:$AU$1,"*合計到達率",'算数２学期'!C11:AU11)</f>
        <v>#DIV/0!</v>
      </c>
      <c r="T10" s="12" t="e">
        <f>SUMIF('算数３学期'!$C$1:$AS$1,"*合計到達率",'算数３学期'!C11:AS11)</f>
        <v>#DIV/0!</v>
      </c>
      <c r="U10" s="8" t="e">
        <f t="shared" si="6"/>
        <v>#DIV/0!</v>
      </c>
      <c r="V10" s="33" t="e">
        <f t="shared" si="7"/>
        <v>#DIV/0!</v>
      </c>
      <c r="W10" s="25" t="e">
        <f t="shared" si="8"/>
        <v>#DIV/0!</v>
      </c>
      <c r="X10" s="13">
        <v>0.6</v>
      </c>
      <c r="Y10" s="14">
        <v>2</v>
      </c>
      <c r="Z10" s="17" t="s">
        <v>137</v>
      </c>
      <c r="AA10" s="15">
        <f>COUNTIF($Q$2:$Q$50,"a")</f>
        <v>0</v>
      </c>
    </row>
    <row r="11" spans="1:27" ht="13.5">
      <c r="A11" s="6">
        <v>10</v>
      </c>
      <c r="B11" s="6">
        <f>'名簿'!B10</f>
        <v>0</v>
      </c>
      <c r="C11" s="12" t="e">
        <f>SUMIF('算数１学期'!$C$1:$AS$1,"*思考到達率",'算数１学期'!C12:AS12)</f>
        <v>#DIV/0!</v>
      </c>
      <c r="D11" s="12" t="e">
        <f>SUMIF('算数２学期'!$C$1:$AU$1,"*思考到達率",'算数２学期'!C12:AU12)</f>
        <v>#DIV/0!</v>
      </c>
      <c r="E11" s="12" t="e">
        <f>SUMIF('算数３学期'!$C$1:$AS$1,"*思考到達率",'算数３学期'!C12:AS12)</f>
        <v>#DIV/0!</v>
      </c>
      <c r="F11" s="8" t="e">
        <f t="shared" si="0"/>
        <v>#DIV/0!</v>
      </c>
      <c r="G11" s="23" t="e">
        <f t="shared" si="1"/>
        <v>#DIV/0!</v>
      </c>
      <c r="H11" s="12" t="e">
        <f>SUMIF('算数１学期'!$C$1:$AS$1,"*表現処理到達率",'算数１学期'!C12:AS12)</f>
        <v>#DIV/0!</v>
      </c>
      <c r="I11" s="12" t="e">
        <f>SUMIF('算数２学期'!$C$1:$AU$1,"*表現処理到達率",'算数２学期'!C12:AU12)</f>
        <v>#DIV/0!</v>
      </c>
      <c r="J11" s="12" t="e">
        <f>SUMIF('算数３学期'!$C$1:$AS$1,"*表現処理到達率",'算数３学期'!C12:AS12)</f>
        <v>#DIV/0!</v>
      </c>
      <c r="K11" s="8" t="e">
        <f t="shared" si="2"/>
        <v>#DIV/0!</v>
      </c>
      <c r="L11" s="23" t="e">
        <f t="shared" si="3"/>
        <v>#DIV/0!</v>
      </c>
      <c r="M11" s="12" t="e">
        <f>SUMIF('算数１学期'!$C$1:$AS$1,"*知識理解到達率",'算数１学期'!C12:AS12)</f>
        <v>#DIV/0!</v>
      </c>
      <c r="N11" s="12" t="e">
        <f>SUMIF('算数２学期'!$C$1:$AU$1,"*知識理解到達率",'算数２学期'!C12:AU12)</f>
        <v>#DIV/0!</v>
      </c>
      <c r="O11" s="12" t="e">
        <f>SUMIF('算数３学期'!$C$1:$AS$1,"*知識理解到達率",'算数３学期'!C12:AS12)</f>
        <v>#DIV/0!</v>
      </c>
      <c r="P11" s="8" t="e">
        <f t="shared" si="4"/>
        <v>#DIV/0!</v>
      </c>
      <c r="Q11" s="23" t="e">
        <f t="shared" si="5"/>
        <v>#DIV/0!</v>
      </c>
      <c r="R11" s="12" t="e">
        <f>SUMIF('算数１学期'!$C$1:$AS$1,"*合計到達率",'算数１学期'!C12:AS12)</f>
        <v>#DIV/0!</v>
      </c>
      <c r="S11" s="12" t="e">
        <f>SUMIF('算数２学期'!$C$1:$AU$1,"*合計到達率",'算数２学期'!C12:AU12)</f>
        <v>#DIV/0!</v>
      </c>
      <c r="T11" s="12" t="e">
        <f>SUMIF('算数３学期'!$C$1:$AS$1,"*合計到達率",'算数３学期'!C12:AS12)</f>
        <v>#DIV/0!</v>
      </c>
      <c r="U11" s="8" t="e">
        <f t="shared" si="6"/>
        <v>#DIV/0!</v>
      </c>
      <c r="V11" s="33" t="e">
        <f t="shared" si="7"/>
        <v>#DIV/0!</v>
      </c>
      <c r="W11" s="25" t="e">
        <f t="shared" si="8"/>
        <v>#DIV/0!</v>
      </c>
      <c r="X11" s="13">
        <v>0.9</v>
      </c>
      <c r="Y11" s="14">
        <v>3</v>
      </c>
      <c r="Z11" s="17" t="s">
        <v>136</v>
      </c>
      <c r="AA11" s="15">
        <f>COUNTIF($Q$2:$Q$50,"b")</f>
        <v>0</v>
      </c>
    </row>
    <row r="12" spans="1:27" ht="13.5">
      <c r="A12" s="6">
        <v>11</v>
      </c>
      <c r="B12" s="6">
        <f>'名簿'!B11</f>
        <v>0</v>
      </c>
      <c r="C12" s="12" t="e">
        <f>SUMIF('算数１学期'!$C$1:$AS$1,"*思考到達率",'算数１学期'!C13:AS13)</f>
        <v>#DIV/0!</v>
      </c>
      <c r="D12" s="12" t="e">
        <f>SUMIF('算数２学期'!$C$1:$AU$1,"*思考到達率",'算数２学期'!C13:AU13)</f>
        <v>#DIV/0!</v>
      </c>
      <c r="E12" s="12" t="e">
        <f>SUMIF('算数３学期'!$C$1:$AS$1,"*思考到達率",'算数３学期'!C13:AS13)</f>
        <v>#DIV/0!</v>
      </c>
      <c r="F12" s="8" t="e">
        <f t="shared" si="0"/>
        <v>#DIV/0!</v>
      </c>
      <c r="G12" s="23" t="e">
        <f t="shared" si="1"/>
        <v>#DIV/0!</v>
      </c>
      <c r="H12" s="12" t="e">
        <f>SUMIF('算数１学期'!$C$1:$AS$1,"*表現処理到達率",'算数１学期'!C13:AS13)</f>
        <v>#DIV/0!</v>
      </c>
      <c r="I12" s="12" t="e">
        <f>SUMIF('算数２学期'!$C$1:$AU$1,"*表現処理到達率",'算数２学期'!C13:AU13)</f>
        <v>#DIV/0!</v>
      </c>
      <c r="J12" s="12" t="e">
        <f>SUMIF('算数３学期'!$C$1:$AS$1,"*表現処理到達率",'算数３学期'!C13:AS13)</f>
        <v>#DIV/0!</v>
      </c>
      <c r="K12" s="8" t="e">
        <f t="shared" si="2"/>
        <v>#DIV/0!</v>
      </c>
      <c r="L12" s="23" t="e">
        <f t="shared" si="3"/>
        <v>#DIV/0!</v>
      </c>
      <c r="M12" s="12" t="e">
        <f>SUMIF('算数１学期'!$C$1:$AS$1,"*知識理解到達率",'算数１学期'!C13:AS13)</f>
        <v>#DIV/0!</v>
      </c>
      <c r="N12" s="12" t="e">
        <f>SUMIF('算数２学期'!$C$1:$AU$1,"*知識理解到達率",'算数２学期'!C13:AU13)</f>
        <v>#DIV/0!</v>
      </c>
      <c r="O12" s="12" t="e">
        <f>SUMIF('算数３学期'!$C$1:$AS$1,"*知識理解到達率",'算数３学期'!C13:AS13)</f>
        <v>#DIV/0!</v>
      </c>
      <c r="P12" s="8" t="e">
        <f t="shared" si="4"/>
        <v>#DIV/0!</v>
      </c>
      <c r="Q12" s="23" t="e">
        <f t="shared" si="5"/>
        <v>#DIV/0!</v>
      </c>
      <c r="R12" s="12" t="e">
        <f>SUMIF('算数１学期'!$C$1:$AS$1,"*合計到達率",'算数１学期'!C13:AS13)</f>
        <v>#DIV/0!</v>
      </c>
      <c r="S12" s="12" t="e">
        <f>SUMIF('算数２学期'!$C$1:$AU$1,"*合計到達率",'算数２学期'!C13:AU13)</f>
        <v>#DIV/0!</v>
      </c>
      <c r="T12" s="12" t="e">
        <f>SUMIF('算数３学期'!$C$1:$AS$1,"*合計到達率",'算数３学期'!C13:AS13)</f>
        <v>#DIV/0!</v>
      </c>
      <c r="U12" s="8" t="e">
        <f t="shared" si="6"/>
        <v>#DIV/0!</v>
      </c>
      <c r="V12" s="33" t="e">
        <f t="shared" si="7"/>
        <v>#DIV/0!</v>
      </c>
      <c r="W12" s="25" t="e">
        <f t="shared" si="8"/>
        <v>#DIV/0!</v>
      </c>
      <c r="Z12" s="17" t="s">
        <v>135</v>
      </c>
      <c r="AA12" s="15">
        <f>COUNTIF($Q$2:$Q$50,"c")</f>
        <v>0</v>
      </c>
    </row>
    <row r="13" spans="1:27" ht="13.5">
      <c r="A13" s="6">
        <v>12</v>
      </c>
      <c r="B13" s="6">
        <f>'名簿'!B12</f>
        <v>0</v>
      </c>
      <c r="C13" s="12" t="e">
        <f>SUMIF('算数１学期'!$C$1:$AS$1,"*思考到達率",'算数１学期'!C14:AS14)</f>
        <v>#DIV/0!</v>
      </c>
      <c r="D13" s="12" t="e">
        <f>SUMIF('算数２学期'!$C$1:$AU$1,"*思考到達率",'算数２学期'!C14:AU14)</f>
        <v>#DIV/0!</v>
      </c>
      <c r="E13" s="12" t="e">
        <f>SUMIF('算数３学期'!$C$1:$AS$1,"*思考到達率",'算数３学期'!C14:AS14)</f>
        <v>#DIV/0!</v>
      </c>
      <c r="F13" s="8" t="e">
        <f t="shared" si="0"/>
        <v>#DIV/0!</v>
      </c>
      <c r="G13" s="23" t="e">
        <f t="shared" si="1"/>
        <v>#DIV/0!</v>
      </c>
      <c r="H13" s="12" t="e">
        <f>SUMIF('算数１学期'!$C$1:$AS$1,"*表現処理到達率",'算数１学期'!C14:AS14)</f>
        <v>#DIV/0!</v>
      </c>
      <c r="I13" s="12" t="e">
        <f>SUMIF('算数２学期'!$C$1:$AU$1,"*表現処理到達率",'算数２学期'!C14:AU14)</f>
        <v>#DIV/0!</v>
      </c>
      <c r="J13" s="12" t="e">
        <f>SUMIF('算数３学期'!$C$1:$AS$1,"*表現処理到達率",'算数３学期'!C14:AS14)</f>
        <v>#DIV/0!</v>
      </c>
      <c r="K13" s="8" t="e">
        <f t="shared" si="2"/>
        <v>#DIV/0!</v>
      </c>
      <c r="L13" s="23" t="e">
        <f t="shared" si="3"/>
        <v>#DIV/0!</v>
      </c>
      <c r="M13" s="12" t="e">
        <f>SUMIF('算数１学期'!$C$1:$AS$1,"*知識理解到達率",'算数１学期'!C14:AS14)</f>
        <v>#DIV/0!</v>
      </c>
      <c r="N13" s="12" t="e">
        <f>SUMIF('算数２学期'!$C$1:$AU$1,"*知識理解到達率",'算数２学期'!C14:AU14)</f>
        <v>#DIV/0!</v>
      </c>
      <c r="O13" s="12" t="e">
        <f>SUMIF('算数３学期'!$C$1:$AS$1,"*知識理解到達率",'算数３学期'!C14:AS14)</f>
        <v>#DIV/0!</v>
      </c>
      <c r="P13" s="8" t="e">
        <f t="shared" si="4"/>
        <v>#DIV/0!</v>
      </c>
      <c r="Q13" s="23" t="e">
        <f t="shared" si="5"/>
        <v>#DIV/0!</v>
      </c>
      <c r="R13" s="12" t="e">
        <f>SUMIF('算数１学期'!$C$1:$AS$1,"*合計到達率",'算数１学期'!C14:AS14)</f>
        <v>#DIV/0!</v>
      </c>
      <c r="S13" s="12" t="e">
        <f>SUMIF('算数２学期'!$C$1:$AU$1,"*合計到達率",'算数２学期'!C14:AU14)</f>
        <v>#DIV/0!</v>
      </c>
      <c r="T13" s="12" t="e">
        <f>SUMIF('算数３学期'!$C$1:$AS$1,"*合計到達率",'算数３学期'!C14:AS14)</f>
        <v>#DIV/0!</v>
      </c>
      <c r="U13" s="8" t="e">
        <f t="shared" si="6"/>
        <v>#DIV/0!</v>
      </c>
      <c r="V13" s="33" t="e">
        <f t="shared" si="7"/>
        <v>#DIV/0!</v>
      </c>
      <c r="W13" s="25" t="e">
        <f t="shared" si="8"/>
        <v>#DIV/0!</v>
      </c>
      <c r="Z13" s="17"/>
      <c r="AA13" s="15" t="s">
        <v>29</v>
      </c>
    </row>
    <row r="14" spans="1:27" ht="13.5">
      <c r="A14" s="6">
        <v>13</v>
      </c>
      <c r="B14" s="6">
        <f>'名簿'!B13</f>
        <v>0</v>
      </c>
      <c r="C14" s="12" t="e">
        <f>SUMIF('算数１学期'!$C$1:$AS$1,"*思考到達率",'算数１学期'!C15:AS15)</f>
        <v>#DIV/0!</v>
      </c>
      <c r="D14" s="12" t="e">
        <f>SUMIF('算数２学期'!$C$1:$AU$1,"*思考到達率",'算数２学期'!C15:AU15)</f>
        <v>#DIV/0!</v>
      </c>
      <c r="E14" s="12" t="e">
        <f>SUMIF('算数３学期'!$C$1:$AS$1,"*思考到達率",'算数３学期'!C15:AS15)</f>
        <v>#DIV/0!</v>
      </c>
      <c r="F14" s="8" t="e">
        <f t="shared" si="0"/>
        <v>#DIV/0!</v>
      </c>
      <c r="G14" s="23" t="e">
        <f t="shared" si="1"/>
        <v>#DIV/0!</v>
      </c>
      <c r="H14" s="12" t="e">
        <f>SUMIF('算数１学期'!$C$1:$AS$1,"*表現処理到達率",'算数１学期'!C15:AS15)</f>
        <v>#DIV/0!</v>
      </c>
      <c r="I14" s="12" t="e">
        <f>SUMIF('算数２学期'!$C$1:$AU$1,"*表現処理到達率",'算数２学期'!C15:AU15)</f>
        <v>#DIV/0!</v>
      </c>
      <c r="J14" s="12" t="e">
        <f>SUMIF('算数３学期'!$C$1:$AS$1,"*表現処理到達率",'算数３学期'!C15:AS15)</f>
        <v>#DIV/0!</v>
      </c>
      <c r="K14" s="8" t="e">
        <f t="shared" si="2"/>
        <v>#DIV/0!</v>
      </c>
      <c r="L14" s="23" t="e">
        <f t="shared" si="3"/>
        <v>#DIV/0!</v>
      </c>
      <c r="M14" s="12" t="e">
        <f>SUMIF('算数１学期'!$C$1:$AS$1,"*知識理解到達率",'算数１学期'!C15:AS15)</f>
        <v>#DIV/0!</v>
      </c>
      <c r="N14" s="12" t="e">
        <f>SUMIF('算数２学期'!$C$1:$AU$1,"*知識理解到達率",'算数２学期'!C15:AU15)</f>
        <v>#DIV/0!</v>
      </c>
      <c r="O14" s="12" t="e">
        <f>SUMIF('算数３学期'!$C$1:$AS$1,"*知識理解到達率",'算数３学期'!C15:AS15)</f>
        <v>#DIV/0!</v>
      </c>
      <c r="P14" s="8" t="e">
        <f t="shared" si="4"/>
        <v>#DIV/0!</v>
      </c>
      <c r="Q14" s="23" t="e">
        <f t="shared" si="5"/>
        <v>#DIV/0!</v>
      </c>
      <c r="R14" s="12" t="e">
        <f>SUMIF('算数１学期'!$C$1:$AS$1,"*合計到達率",'算数１学期'!C15:AS15)</f>
        <v>#DIV/0!</v>
      </c>
      <c r="S14" s="12" t="e">
        <f>SUMIF('算数２学期'!$C$1:$AU$1,"*合計到達率",'算数２学期'!C15:AU15)</f>
        <v>#DIV/0!</v>
      </c>
      <c r="T14" s="12" t="e">
        <f>SUMIF('算数３学期'!$C$1:$AS$1,"*合計到達率",'算数３学期'!C15:AS15)</f>
        <v>#DIV/0!</v>
      </c>
      <c r="U14" s="8" t="e">
        <f t="shared" si="6"/>
        <v>#DIV/0!</v>
      </c>
      <c r="V14" s="33" t="e">
        <f t="shared" si="7"/>
        <v>#DIV/0!</v>
      </c>
      <c r="W14" s="25" t="e">
        <f t="shared" si="8"/>
        <v>#DIV/0!</v>
      </c>
      <c r="Z14" s="17">
        <v>3</v>
      </c>
      <c r="AA14" s="15">
        <f>COUNTIF($V$2:$V$50,"3")</f>
        <v>0</v>
      </c>
    </row>
    <row r="15" spans="1:27" ht="13.5">
      <c r="A15" s="6">
        <v>14</v>
      </c>
      <c r="B15" s="6">
        <f>'名簿'!B14</f>
        <v>0</v>
      </c>
      <c r="C15" s="12" t="e">
        <f>SUMIF('算数１学期'!$C$1:$AS$1,"*思考到達率",'算数１学期'!C16:AS16)</f>
        <v>#DIV/0!</v>
      </c>
      <c r="D15" s="12" t="e">
        <f>SUMIF('算数２学期'!$C$1:$AU$1,"*思考到達率",'算数２学期'!C16:AU16)</f>
        <v>#DIV/0!</v>
      </c>
      <c r="E15" s="12" t="e">
        <f>SUMIF('算数３学期'!$C$1:$AS$1,"*思考到達率",'算数３学期'!C16:AS16)</f>
        <v>#DIV/0!</v>
      </c>
      <c r="F15" s="8" t="e">
        <f t="shared" si="0"/>
        <v>#DIV/0!</v>
      </c>
      <c r="G15" s="23" t="e">
        <f t="shared" si="1"/>
        <v>#DIV/0!</v>
      </c>
      <c r="H15" s="12" t="e">
        <f>SUMIF('算数１学期'!$C$1:$AS$1,"*表現処理到達率",'算数１学期'!C16:AS16)</f>
        <v>#DIV/0!</v>
      </c>
      <c r="I15" s="12" t="e">
        <f>SUMIF('算数２学期'!$C$1:$AU$1,"*表現処理到達率",'算数２学期'!C16:AU16)</f>
        <v>#DIV/0!</v>
      </c>
      <c r="J15" s="12" t="e">
        <f>SUMIF('算数３学期'!$C$1:$AS$1,"*表現処理到達率",'算数３学期'!C16:AS16)</f>
        <v>#DIV/0!</v>
      </c>
      <c r="K15" s="8" t="e">
        <f t="shared" si="2"/>
        <v>#DIV/0!</v>
      </c>
      <c r="L15" s="23" t="e">
        <f t="shared" si="3"/>
        <v>#DIV/0!</v>
      </c>
      <c r="M15" s="12" t="e">
        <f>SUMIF('算数１学期'!$C$1:$AS$1,"*知識理解到達率",'算数１学期'!C16:AS16)</f>
        <v>#DIV/0!</v>
      </c>
      <c r="N15" s="12" t="e">
        <f>SUMIF('算数２学期'!$C$1:$AU$1,"*知識理解到達率",'算数２学期'!C16:AU16)</f>
        <v>#DIV/0!</v>
      </c>
      <c r="O15" s="12" t="e">
        <f>SUMIF('算数３学期'!$C$1:$AS$1,"*知識理解到達率",'算数３学期'!C16:AS16)</f>
        <v>#DIV/0!</v>
      </c>
      <c r="P15" s="8" t="e">
        <f t="shared" si="4"/>
        <v>#DIV/0!</v>
      </c>
      <c r="Q15" s="23" t="e">
        <f t="shared" si="5"/>
        <v>#DIV/0!</v>
      </c>
      <c r="R15" s="12" t="e">
        <f>SUMIF('算数１学期'!$C$1:$AS$1,"*合計到達率",'算数１学期'!C16:AS16)</f>
        <v>#DIV/0!</v>
      </c>
      <c r="S15" s="12" t="e">
        <f>SUMIF('算数２学期'!$C$1:$AU$1,"*合計到達率",'算数２学期'!C16:AU16)</f>
        <v>#DIV/0!</v>
      </c>
      <c r="T15" s="12" t="e">
        <f>SUMIF('算数３学期'!$C$1:$AS$1,"*合計到達率",'算数３学期'!C16:AS16)</f>
        <v>#DIV/0!</v>
      </c>
      <c r="U15" s="8" t="e">
        <f t="shared" si="6"/>
        <v>#DIV/0!</v>
      </c>
      <c r="V15" s="33" t="e">
        <f t="shared" si="7"/>
        <v>#DIV/0!</v>
      </c>
      <c r="W15" s="25" t="e">
        <f t="shared" si="8"/>
        <v>#DIV/0!</v>
      </c>
      <c r="Z15" s="17">
        <v>2</v>
      </c>
      <c r="AA15" s="15">
        <f>COUNTIF($V$2:$V$50,"2")</f>
        <v>0</v>
      </c>
    </row>
    <row r="16" spans="1:27" ht="13.5">
      <c r="A16" s="6">
        <v>15</v>
      </c>
      <c r="B16" s="6">
        <f>'名簿'!B15</f>
        <v>0</v>
      </c>
      <c r="C16" s="12" t="e">
        <f>SUMIF('算数１学期'!$C$1:$AS$1,"*思考到達率",'算数１学期'!C17:AS17)</f>
        <v>#DIV/0!</v>
      </c>
      <c r="D16" s="12" t="e">
        <f>SUMIF('算数２学期'!$C$1:$AU$1,"*思考到達率",'算数２学期'!C17:AU17)</f>
        <v>#DIV/0!</v>
      </c>
      <c r="E16" s="12" t="e">
        <f>SUMIF('算数３学期'!$C$1:$AS$1,"*思考到達率",'算数３学期'!C17:AS17)</f>
        <v>#DIV/0!</v>
      </c>
      <c r="F16" s="8" t="e">
        <f t="shared" si="0"/>
        <v>#DIV/0!</v>
      </c>
      <c r="G16" s="23" t="e">
        <f t="shared" si="1"/>
        <v>#DIV/0!</v>
      </c>
      <c r="H16" s="12" t="e">
        <f>SUMIF('算数１学期'!$C$1:$AS$1,"*表現処理到達率",'算数１学期'!C17:AS17)</f>
        <v>#DIV/0!</v>
      </c>
      <c r="I16" s="12" t="e">
        <f>SUMIF('算数２学期'!$C$1:$AU$1,"*表現処理到達率",'算数２学期'!C17:AU17)</f>
        <v>#DIV/0!</v>
      </c>
      <c r="J16" s="12" t="e">
        <f>SUMIF('算数３学期'!$C$1:$AS$1,"*表現処理到達率",'算数３学期'!C17:AS17)</f>
        <v>#DIV/0!</v>
      </c>
      <c r="K16" s="8" t="e">
        <f t="shared" si="2"/>
        <v>#DIV/0!</v>
      </c>
      <c r="L16" s="23" t="e">
        <f t="shared" si="3"/>
        <v>#DIV/0!</v>
      </c>
      <c r="M16" s="12" t="e">
        <f>SUMIF('算数１学期'!$C$1:$AS$1,"*知識理解到達率",'算数１学期'!C17:AS17)</f>
        <v>#DIV/0!</v>
      </c>
      <c r="N16" s="12" t="e">
        <f>SUMIF('算数２学期'!$C$1:$AU$1,"*知識理解到達率",'算数２学期'!C17:AU17)</f>
        <v>#DIV/0!</v>
      </c>
      <c r="O16" s="12" t="e">
        <f>SUMIF('算数３学期'!$C$1:$AS$1,"*知識理解到達率",'算数３学期'!C17:AS17)</f>
        <v>#DIV/0!</v>
      </c>
      <c r="P16" s="8" t="e">
        <f t="shared" si="4"/>
        <v>#DIV/0!</v>
      </c>
      <c r="Q16" s="23" t="e">
        <f t="shared" si="5"/>
        <v>#DIV/0!</v>
      </c>
      <c r="R16" s="12" t="e">
        <f>SUMIF('算数１学期'!$C$1:$AS$1,"*合計到達率",'算数１学期'!C17:AS17)</f>
        <v>#DIV/0!</v>
      </c>
      <c r="S16" s="12" t="e">
        <f>SUMIF('算数２学期'!$C$1:$AU$1,"*合計到達率",'算数２学期'!C17:AU17)</f>
        <v>#DIV/0!</v>
      </c>
      <c r="T16" s="12" t="e">
        <f>SUMIF('算数３学期'!$C$1:$AS$1,"*合計到達率",'算数３学期'!C17:AS17)</f>
        <v>#DIV/0!</v>
      </c>
      <c r="U16" s="8" t="e">
        <f t="shared" si="6"/>
        <v>#DIV/0!</v>
      </c>
      <c r="V16" s="33" t="e">
        <f t="shared" si="7"/>
        <v>#DIV/0!</v>
      </c>
      <c r="W16" s="25" t="e">
        <f t="shared" si="8"/>
        <v>#DIV/0!</v>
      </c>
      <c r="Z16" s="17">
        <v>1</v>
      </c>
      <c r="AA16" s="15">
        <f>COUNTIF($V$2:$V$50,"1")</f>
        <v>0</v>
      </c>
    </row>
    <row r="17" spans="1:23" ht="13.5">
      <c r="A17" s="6">
        <v>16</v>
      </c>
      <c r="B17" s="6">
        <f>'名簿'!B16</f>
        <v>0</v>
      </c>
      <c r="C17" s="12" t="e">
        <f>SUMIF('算数１学期'!$C$1:$AS$1,"*思考到達率",'算数１学期'!C18:AS18)</f>
        <v>#DIV/0!</v>
      </c>
      <c r="D17" s="12" t="e">
        <f>SUMIF('算数２学期'!$C$1:$AU$1,"*思考到達率",'算数２学期'!C18:AU18)</f>
        <v>#DIV/0!</v>
      </c>
      <c r="E17" s="12" t="e">
        <f>SUMIF('算数３学期'!$C$1:$AS$1,"*思考到達率",'算数３学期'!C18:AS18)</f>
        <v>#DIV/0!</v>
      </c>
      <c r="F17" s="8" t="e">
        <f t="shared" si="0"/>
        <v>#DIV/0!</v>
      </c>
      <c r="G17" s="23" t="e">
        <f t="shared" si="1"/>
        <v>#DIV/0!</v>
      </c>
      <c r="H17" s="12" t="e">
        <f>SUMIF('算数１学期'!$C$1:$AS$1,"*表現処理到達率",'算数１学期'!C18:AS18)</f>
        <v>#DIV/0!</v>
      </c>
      <c r="I17" s="12" t="e">
        <f>SUMIF('算数２学期'!$C$1:$AU$1,"*表現処理到達率",'算数２学期'!C18:AU18)</f>
        <v>#DIV/0!</v>
      </c>
      <c r="J17" s="12" t="e">
        <f>SUMIF('算数３学期'!$C$1:$AS$1,"*表現処理到達率",'算数３学期'!C18:AS18)</f>
        <v>#DIV/0!</v>
      </c>
      <c r="K17" s="8" t="e">
        <f t="shared" si="2"/>
        <v>#DIV/0!</v>
      </c>
      <c r="L17" s="23" t="e">
        <f t="shared" si="3"/>
        <v>#DIV/0!</v>
      </c>
      <c r="M17" s="12" t="e">
        <f>SUMIF('算数１学期'!$C$1:$AS$1,"*知識理解到達率",'算数１学期'!C18:AS18)</f>
        <v>#DIV/0!</v>
      </c>
      <c r="N17" s="12" t="e">
        <f>SUMIF('算数２学期'!$C$1:$AU$1,"*知識理解到達率",'算数２学期'!C18:AU18)</f>
        <v>#DIV/0!</v>
      </c>
      <c r="O17" s="12" t="e">
        <f>SUMIF('算数３学期'!$C$1:$AS$1,"*知識理解到達率",'算数３学期'!C18:AS18)</f>
        <v>#DIV/0!</v>
      </c>
      <c r="P17" s="8" t="e">
        <f t="shared" si="4"/>
        <v>#DIV/0!</v>
      </c>
      <c r="Q17" s="23" t="e">
        <f t="shared" si="5"/>
        <v>#DIV/0!</v>
      </c>
      <c r="R17" s="12" t="e">
        <f>SUMIF('算数１学期'!$C$1:$AS$1,"*合計到達率",'算数１学期'!C18:AS18)</f>
        <v>#DIV/0!</v>
      </c>
      <c r="S17" s="12" t="e">
        <f>SUMIF('算数２学期'!$C$1:$AU$1,"*合計到達率",'算数２学期'!C18:AU18)</f>
        <v>#DIV/0!</v>
      </c>
      <c r="T17" s="12" t="e">
        <f>SUMIF('算数３学期'!$C$1:$AS$1,"*合計到達率",'算数３学期'!C18:AS18)</f>
        <v>#DIV/0!</v>
      </c>
      <c r="U17" s="8" t="e">
        <f t="shared" si="6"/>
        <v>#DIV/0!</v>
      </c>
      <c r="V17" s="33" t="e">
        <f t="shared" si="7"/>
        <v>#DIV/0!</v>
      </c>
      <c r="W17" s="25" t="e">
        <f t="shared" si="8"/>
        <v>#DIV/0!</v>
      </c>
    </row>
    <row r="18" spans="1:23" ht="13.5">
      <c r="A18" s="6">
        <v>17</v>
      </c>
      <c r="B18" s="6">
        <f>'名簿'!B17</f>
        <v>0</v>
      </c>
      <c r="C18" s="12" t="e">
        <f>SUMIF('算数１学期'!$C$1:$AS$1,"*思考到達率",'算数１学期'!C19:AS19)</f>
        <v>#DIV/0!</v>
      </c>
      <c r="D18" s="12" t="e">
        <f>SUMIF('算数２学期'!$C$1:$AU$1,"*思考到達率",'算数２学期'!C19:AU19)</f>
        <v>#DIV/0!</v>
      </c>
      <c r="E18" s="12" t="e">
        <f>SUMIF('算数３学期'!$C$1:$AS$1,"*思考到達率",'算数３学期'!C19:AS19)</f>
        <v>#DIV/0!</v>
      </c>
      <c r="F18" s="8" t="e">
        <f t="shared" si="0"/>
        <v>#DIV/0!</v>
      </c>
      <c r="G18" s="23" t="e">
        <f t="shared" si="1"/>
        <v>#DIV/0!</v>
      </c>
      <c r="H18" s="12" t="e">
        <f>SUMIF('算数１学期'!$C$1:$AS$1,"*表現処理到達率",'算数１学期'!C19:AS19)</f>
        <v>#DIV/0!</v>
      </c>
      <c r="I18" s="12" t="e">
        <f>SUMIF('算数２学期'!$C$1:$AU$1,"*表現処理到達率",'算数２学期'!C19:AU19)</f>
        <v>#DIV/0!</v>
      </c>
      <c r="J18" s="12" t="e">
        <f>SUMIF('算数３学期'!$C$1:$AS$1,"*表現処理到達率",'算数３学期'!C19:AS19)</f>
        <v>#DIV/0!</v>
      </c>
      <c r="K18" s="8" t="e">
        <f t="shared" si="2"/>
        <v>#DIV/0!</v>
      </c>
      <c r="L18" s="23" t="e">
        <f t="shared" si="3"/>
        <v>#DIV/0!</v>
      </c>
      <c r="M18" s="12" t="e">
        <f>SUMIF('算数１学期'!$C$1:$AS$1,"*知識理解到達率",'算数１学期'!C19:AS19)</f>
        <v>#DIV/0!</v>
      </c>
      <c r="N18" s="12" t="e">
        <f>SUMIF('算数２学期'!$C$1:$AU$1,"*知識理解到達率",'算数２学期'!C19:AU19)</f>
        <v>#DIV/0!</v>
      </c>
      <c r="O18" s="12" t="e">
        <f>SUMIF('算数３学期'!$C$1:$AS$1,"*知識理解到達率",'算数３学期'!C19:AS19)</f>
        <v>#DIV/0!</v>
      </c>
      <c r="P18" s="8" t="e">
        <f t="shared" si="4"/>
        <v>#DIV/0!</v>
      </c>
      <c r="Q18" s="23" t="e">
        <f t="shared" si="5"/>
        <v>#DIV/0!</v>
      </c>
      <c r="R18" s="12" t="e">
        <f>SUMIF('算数１学期'!$C$1:$AS$1,"*合計到達率",'算数１学期'!C19:AS19)</f>
        <v>#DIV/0!</v>
      </c>
      <c r="S18" s="12" t="e">
        <f>SUMIF('算数２学期'!$C$1:$AU$1,"*合計到達率",'算数２学期'!C19:AU19)</f>
        <v>#DIV/0!</v>
      </c>
      <c r="T18" s="12" t="e">
        <f>SUMIF('算数３学期'!$C$1:$AS$1,"*合計到達率",'算数３学期'!C19:AS19)</f>
        <v>#DIV/0!</v>
      </c>
      <c r="U18" s="8" t="e">
        <f t="shared" si="6"/>
        <v>#DIV/0!</v>
      </c>
      <c r="V18" s="33" t="e">
        <f t="shared" si="7"/>
        <v>#DIV/0!</v>
      </c>
      <c r="W18" s="25" t="e">
        <f t="shared" si="8"/>
        <v>#DIV/0!</v>
      </c>
    </row>
    <row r="19" spans="1:23" ht="13.5">
      <c r="A19" s="6">
        <v>18</v>
      </c>
      <c r="B19" s="6">
        <f>'名簿'!B18</f>
        <v>0</v>
      </c>
      <c r="C19" s="12" t="e">
        <f>SUMIF('算数１学期'!$C$1:$AS$1,"*思考到達率",'算数１学期'!C20:AS20)</f>
        <v>#DIV/0!</v>
      </c>
      <c r="D19" s="12" t="e">
        <f>SUMIF('算数２学期'!$C$1:$AU$1,"*思考到達率",'算数２学期'!C20:AU20)</f>
        <v>#DIV/0!</v>
      </c>
      <c r="E19" s="12" t="e">
        <f>SUMIF('算数３学期'!$C$1:$AS$1,"*思考到達率",'算数３学期'!C20:AS20)</f>
        <v>#DIV/0!</v>
      </c>
      <c r="F19" s="8" t="e">
        <f t="shared" si="0"/>
        <v>#DIV/0!</v>
      </c>
      <c r="G19" s="23" t="e">
        <f t="shared" si="1"/>
        <v>#DIV/0!</v>
      </c>
      <c r="H19" s="12" t="e">
        <f>SUMIF('算数１学期'!$C$1:$AS$1,"*表現処理到達率",'算数１学期'!C20:AS20)</f>
        <v>#DIV/0!</v>
      </c>
      <c r="I19" s="12" t="e">
        <f>SUMIF('算数２学期'!$C$1:$AU$1,"*表現処理到達率",'算数２学期'!C20:AU20)</f>
        <v>#DIV/0!</v>
      </c>
      <c r="J19" s="12" t="e">
        <f>SUMIF('算数３学期'!$C$1:$AS$1,"*表現処理到達率",'算数３学期'!C20:AS20)</f>
        <v>#DIV/0!</v>
      </c>
      <c r="K19" s="8" t="e">
        <f t="shared" si="2"/>
        <v>#DIV/0!</v>
      </c>
      <c r="L19" s="23" t="e">
        <f t="shared" si="3"/>
        <v>#DIV/0!</v>
      </c>
      <c r="M19" s="12" t="e">
        <f>SUMIF('算数１学期'!$C$1:$AS$1,"*知識理解到達率",'算数１学期'!C20:AS20)</f>
        <v>#DIV/0!</v>
      </c>
      <c r="N19" s="12" t="e">
        <f>SUMIF('算数２学期'!$C$1:$AU$1,"*知識理解到達率",'算数２学期'!C20:AU20)</f>
        <v>#DIV/0!</v>
      </c>
      <c r="O19" s="12" t="e">
        <f>SUMIF('算数３学期'!$C$1:$AS$1,"*知識理解到達率",'算数３学期'!C20:AS20)</f>
        <v>#DIV/0!</v>
      </c>
      <c r="P19" s="8" t="e">
        <f t="shared" si="4"/>
        <v>#DIV/0!</v>
      </c>
      <c r="Q19" s="23" t="e">
        <f t="shared" si="5"/>
        <v>#DIV/0!</v>
      </c>
      <c r="R19" s="12" t="e">
        <f>SUMIF('算数１学期'!$C$1:$AS$1,"*合計到達率",'算数１学期'!C20:AS20)</f>
        <v>#DIV/0!</v>
      </c>
      <c r="S19" s="12" t="e">
        <f>SUMIF('算数２学期'!$C$1:$AU$1,"*合計到達率",'算数２学期'!C20:AU20)</f>
        <v>#DIV/0!</v>
      </c>
      <c r="T19" s="12" t="e">
        <f>SUMIF('算数３学期'!$C$1:$AS$1,"*合計到達率",'算数３学期'!C20:AS20)</f>
        <v>#DIV/0!</v>
      </c>
      <c r="U19" s="8" t="e">
        <f t="shared" si="6"/>
        <v>#DIV/0!</v>
      </c>
      <c r="V19" s="33" t="e">
        <f t="shared" si="7"/>
        <v>#DIV/0!</v>
      </c>
      <c r="W19" s="25" t="e">
        <f t="shared" si="8"/>
        <v>#DIV/0!</v>
      </c>
    </row>
    <row r="20" spans="1:23" ht="13.5">
      <c r="A20" s="6">
        <v>19</v>
      </c>
      <c r="B20" s="6">
        <f>'名簿'!B19</f>
        <v>0</v>
      </c>
      <c r="C20" s="12" t="e">
        <f>SUMIF('算数１学期'!$C$1:$AS$1,"*思考到達率",'算数１学期'!C21:AS21)</f>
        <v>#DIV/0!</v>
      </c>
      <c r="D20" s="12" t="e">
        <f>SUMIF('算数２学期'!$C$1:$AU$1,"*思考到達率",'算数２学期'!C21:AU21)</f>
        <v>#DIV/0!</v>
      </c>
      <c r="E20" s="12" t="e">
        <f>SUMIF('算数３学期'!$C$1:$AS$1,"*思考到達率",'算数３学期'!C21:AS21)</f>
        <v>#DIV/0!</v>
      </c>
      <c r="F20" s="8" t="e">
        <f t="shared" si="0"/>
        <v>#DIV/0!</v>
      </c>
      <c r="G20" s="23" t="e">
        <f t="shared" si="1"/>
        <v>#DIV/0!</v>
      </c>
      <c r="H20" s="12" t="e">
        <f>SUMIF('算数１学期'!$C$1:$AS$1,"*表現処理到達率",'算数１学期'!C21:AS21)</f>
        <v>#DIV/0!</v>
      </c>
      <c r="I20" s="12" t="e">
        <f>SUMIF('算数２学期'!$C$1:$AU$1,"*表現処理到達率",'算数２学期'!C21:AU21)</f>
        <v>#DIV/0!</v>
      </c>
      <c r="J20" s="12" t="e">
        <f>SUMIF('算数３学期'!$C$1:$AS$1,"*表現処理到達率",'算数３学期'!C21:AS21)</f>
        <v>#DIV/0!</v>
      </c>
      <c r="K20" s="8" t="e">
        <f t="shared" si="2"/>
        <v>#DIV/0!</v>
      </c>
      <c r="L20" s="23" t="e">
        <f t="shared" si="3"/>
        <v>#DIV/0!</v>
      </c>
      <c r="M20" s="12" t="e">
        <f>SUMIF('算数１学期'!$C$1:$AS$1,"*知識理解到達率",'算数１学期'!C21:AS21)</f>
        <v>#DIV/0!</v>
      </c>
      <c r="N20" s="12" t="e">
        <f>SUMIF('算数２学期'!$C$1:$AU$1,"*知識理解到達率",'算数２学期'!C21:AU21)</f>
        <v>#DIV/0!</v>
      </c>
      <c r="O20" s="12" t="e">
        <f>SUMIF('算数３学期'!$C$1:$AS$1,"*知識理解到達率",'算数３学期'!C21:AS21)</f>
        <v>#DIV/0!</v>
      </c>
      <c r="P20" s="8" t="e">
        <f t="shared" si="4"/>
        <v>#DIV/0!</v>
      </c>
      <c r="Q20" s="23" t="e">
        <f t="shared" si="5"/>
        <v>#DIV/0!</v>
      </c>
      <c r="R20" s="12" t="e">
        <f>SUMIF('算数１学期'!$C$1:$AS$1,"*合計到達率",'算数１学期'!C21:AS21)</f>
        <v>#DIV/0!</v>
      </c>
      <c r="S20" s="12" t="e">
        <f>SUMIF('算数２学期'!$C$1:$AU$1,"*合計到達率",'算数２学期'!C21:AU21)</f>
        <v>#DIV/0!</v>
      </c>
      <c r="T20" s="12" t="e">
        <f>SUMIF('算数３学期'!$C$1:$AS$1,"*合計到達率",'算数３学期'!C21:AS21)</f>
        <v>#DIV/0!</v>
      </c>
      <c r="U20" s="8" t="e">
        <f t="shared" si="6"/>
        <v>#DIV/0!</v>
      </c>
      <c r="V20" s="33" t="e">
        <f t="shared" si="7"/>
        <v>#DIV/0!</v>
      </c>
      <c r="W20" s="25" t="e">
        <f t="shared" si="8"/>
        <v>#DIV/0!</v>
      </c>
    </row>
    <row r="21" spans="1:23" ht="13.5">
      <c r="A21" s="6">
        <v>20</v>
      </c>
      <c r="B21" s="6">
        <f>'名簿'!B20</f>
        <v>0</v>
      </c>
      <c r="C21" s="12" t="e">
        <f>SUMIF('算数１学期'!$C$1:$AS$1,"*思考到達率",'算数１学期'!C22:AS22)</f>
        <v>#DIV/0!</v>
      </c>
      <c r="D21" s="12" t="e">
        <f>SUMIF('算数２学期'!$C$1:$AU$1,"*思考到達率",'算数２学期'!C22:AU22)</f>
        <v>#DIV/0!</v>
      </c>
      <c r="E21" s="12" t="e">
        <f>SUMIF('算数３学期'!$C$1:$AS$1,"*思考到達率",'算数３学期'!C22:AS22)</f>
        <v>#DIV/0!</v>
      </c>
      <c r="F21" s="8" t="e">
        <f t="shared" si="0"/>
        <v>#DIV/0!</v>
      </c>
      <c r="G21" s="23" t="e">
        <f t="shared" si="1"/>
        <v>#DIV/0!</v>
      </c>
      <c r="H21" s="12" t="e">
        <f>SUMIF('算数１学期'!$C$1:$AS$1,"*表現処理到達率",'算数１学期'!C22:AS22)</f>
        <v>#DIV/0!</v>
      </c>
      <c r="I21" s="12" t="e">
        <f>SUMIF('算数２学期'!$C$1:$AU$1,"*表現処理到達率",'算数２学期'!C22:AU22)</f>
        <v>#DIV/0!</v>
      </c>
      <c r="J21" s="12" t="e">
        <f>SUMIF('算数３学期'!$C$1:$AS$1,"*表現処理到達率",'算数３学期'!C22:AS22)</f>
        <v>#DIV/0!</v>
      </c>
      <c r="K21" s="8" t="e">
        <f t="shared" si="2"/>
        <v>#DIV/0!</v>
      </c>
      <c r="L21" s="23" t="e">
        <f t="shared" si="3"/>
        <v>#DIV/0!</v>
      </c>
      <c r="M21" s="12" t="e">
        <f>SUMIF('算数１学期'!$C$1:$AS$1,"*知識理解到達率",'算数１学期'!C22:AS22)</f>
        <v>#DIV/0!</v>
      </c>
      <c r="N21" s="12" t="e">
        <f>SUMIF('算数２学期'!$C$1:$AU$1,"*知識理解到達率",'算数２学期'!C22:AU22)</f>
        <v>#DIV/0!</v>
      </c>
      <c r="O21" s="12" t="e">
        <f>SUMIF('算数３学期'!$C$1:$AS$1,"*知識理解到達率",'算数３学期'!C22:AS22)</f>
        <v>#DIV/0!</v>
      </c>
      <c r="P21" s="8" t="e">
        <f t="shared" si="4"/>
        <v>#DIV/0!</v>
      </c>
      <c r="Q21" s="23" t="e">
        <f t="shared" si="5"/>
        <v>#DIV/0!</v>
      </c>
      <c r="R21" s="12" t="e">
        <f>SUMIF('算数１学期'!$C$1:$AS$1,"*合計到達率",'算数１学期'!C22:AS22)</f>
        <v>#DIV/0!</v>
      </c>
      <c r="S21" s="12" t="e">
        <f>SUMIF('算数２学期'!$C$1:$AU$1,"*合計到達率",'算数２学期'!C22:AU22)</f>
        <v>#DIV/0!</v>
      </c>
      <c r="T21" s="12" t="e">
        <f>SUMIF('算数３学期'!$C$1:$AS$1,"*合計到達率",'算数３学期'!C22:AS22)</f>
        <v>#DIV/0!</v>
      </c>
      <c r="U21" s="8" t="e">
        <f t="shared" si="6"/>
        <v>#DIV/0!</v>
      </c>
      <c r="V21" s="33" t="e">
        <f t="shared" si="7"/>
        <v>#DIV/0!</v>
      </c>
      <c r="W21" s="25" t="e">
        <f t="shared" si="8"/>
        <v>#DIV/0!</v>
      </c>
    </row>
    <row r="22" spans="1:23" ht="13.5">
      <c r="A22" s="6">
        <v>21</v>
      </c>
      <c r="B22" s="6">
        <f>'名簿'!B21</f>
        <v>0</v>
      </c>
      <c r="C22" s="12" t="e">
        <f>SUMIF('算数１学期'!$C$1:$AS$1,"*思考到達率",'算数１学期'!C23:AS23)</f>
        <v>#DIV/0!</v>
      </c>
      <c r="D22" s="12" t="e">
        <f>SUMIF('算数２学期'!$C$1:$AU$1,"*思考到達率",'算数２学期'!C23:AU23)</f>
        <v>#DIV/0!</v>
      </c>
      <c r="E22" s="12" t="e">
        <f>SUMIF('算数３学期'!$C$1:$AS$1,"*思考到達率",'算数３学期'!C23:AS23)</f>
        <v>#DIV/0!</v>
      </c>
      <c r="F22" s="8" t="e">
        <f t="shared" si="0"/>
        <v>#DIV/0!</v>
      </c>
      <c r="G22" s="23" t="e">
        <f t="shared" si="1"/>
        <v>#DIV/0!</v>
      </c>
      <c r="H22" s="12" t="e">
        <f>SUMIF('算数１学期'!$C$1:$AS$1,"*表現処理到達率",'算数１学期'!C23:AS23)</f>
        <v>#DIV/0!</v>
      </c>
      <c r="I22" s="12" t="e">
        <f>SUMIF('算数２学期'!$C$1:$AU$1,"*表現処理到達率",'算数２学期'!C23:AU23)</f>
        <v>#DIV/0!</v>
      </c>
      <c r="J22" s="12" t="e">
        <f>SUMIF('算数３学期'!$C$1:$AS$1,"*表現処理到達率",'算数３学期'!C23:AS23)</f>
        <v>#DIV/0!</v>
      </c>
      <c r="K22" s="8" t="e">
        <f t="shared" si="2"/>
        <v>#DIV/0!</v>
      </c>
      <c r="L22" s="23" t="e">
        <f t="shared" si="3"/>
        <v>#DIV/0!</v>
      </c>
      <c r="M22" s="12" t="e">
        <f>SUMIF('算数１学期'!$C$1:$AS$1,"*知識理解到達率",'算数１学期'!C23:AS23)</f>
        <v>#DIV/0!</v>
      </c>
      <c r="N22" s="12" t="e">
        <f>SUMIF('算数２学期'!$C$1:$AU$1,"*知識理解到達率",'算数２学期'!C23:AU23)</f>
        <v>#DIV/0!</v>
      </c>
      <c r="O22" s="12" t="e">
        <f>SUMIF('算数３学期'!$C$1:$AS$1,"*知識理解到達率",'算数３学期'!C23:AS23)</f>
        <v>#DIV/0!</v>
      </c>
      <c r="P22" s="8" t="e">
        <f t="shared" si="4"/>
        <v>#DIV/0!</v>
      </c>
      <c r="Q22" s="23" t="e">
        <f t="shared" si="5"/>
        <v>#DIV/0!</v>
      </c>
      <c r="R22" s="12" t="e">
        <f>SUMIF('算数１学期'!$C$1:$AS$1,"*合計到達率",'算数１学期'!C23:AS23)</f>
        <v>#DIV/0!</v>
      </c>
      <c r="S22" s="12" t="e">
        <f>SUMIF('算数２学期'!$C$1:$AU$1,"*合計到達率",'算数２学期'!C23:AU23)</f>
        <v>#DIV/0!</v>
      </c>
      <c r="T22" s="12" t="e">
        <f>SUMIF('算数３学期'!$C$1:$AS$1,"*合計到達率",'算数３学期'!C23:AS23)</f>
        <v>#DIV/0!</v>
      </c>
      <c r="U22" s="8" t="e">
        <f t="shared" si="6"/>
        <v>#DIV/0!</v>
      </c>
      <c r="V22" s="33" t="e">
        <f t="shared" si="7"/>
        <v>#DIV/0!</v>
      </c>
      <c r="W22" s="25" t="e">
        <f t="shared" si="8"/>
        <v>#DIV/0!</v>
      </c>
    </row>
    <row r="23" spans="1:23" ht="13.5">
      <c r="A23" s="6">
        <v>22</v>
      </c>
      <c r="B23" s="6">
        <f>'名簿'!B22</f>
        <v>0</v>
      </c>
      <c r="C23" s="12" t="e">
        <f>SUMIF('算数１学期'!$C$1:$AS$1,"*思考到達率",'算数１学期'!C24:AS24)</f>
        <v>#DIV/0!</v>
      </c>
      <c r="D23" s="12" t="e">
        <f>SUMIF('算数２学期'!$C$1:$AU$1,"*思考到達率",'算数２学期'!C24:AU24)</f>
        <v>#DIV/0!</v>
      </c>
      <c r="E23" s="12" t="e">
        <f>SUMIF('算数３学期'!$C$1:$AS$1,"*思考到達率",'算数３学期'!C24:AS24)</f>
        <v>#DIV/0!</v>
      </c>
      <c r="F23" s="8" t="e">
        <f t="shared" si="0"/>
        <v>#DIV/0!</v>
      </c>
      <c r="G23" s="23" t="e">
        <f t="shared" si="1"/>
        <v>#DIV/0!</v>
      </c>
      <c r="H23" s="12" t="e">
        <f>SUMIF('算数１学期'!$C$1:$AS$1,"*表現処理到達率",'算数１学期'!C24:AS24)</f>
        <v>#DIV/0!</v>
      </c>
      <c r="I23" s="12" t="e">
        <f>SUMIF('算数２学期'!$C$1:$AU$1,"*表現処理到達率",'算数２学期'!C24:AU24)</f>
        <v>#DIV/0!</v>
      </c>
      <c r="J23" s="12" t="e">
        <f>SUMIF('算数３学期'!$C$1:$AS$1,"*表現処理到達率",'算数３学期'!C24:AS24)</f>
        <v>#DIV/0!</v>
      </c>
      <c r="K23" s="8" t="e">
        <f t="shared" si="2"/>
        <v>#DIV/0!</v>
      </c>
      <c r="L23" s="23" t="e">
        <f t="shared" si="3"/>
        <v>#DIV/0!</v>
      </c>
      <c r="M23" s="12" t="e">
        <f>SUMIF('算数１学期'!$C$1:$AS$1,"*知識理解到達率",'算数１学期'!C24:AS24)</f>
        <v>#DIV/0!</v>
      </c>
      <c r="N23" s="12" t="e">
        <f>SUMIF('算数２学期'!$C$1:$AU$1,"*知識理解到達率",'算数２学期'!C24:AU24)</f>
        <v>#DIV/0!</v>
      </c>
      <c r="O23" s="12" t="e">
        <f>SUMIF('算数３学期'!$C$1:$AS$1,"*知識理解到達率",'算数３学期'!C24:AS24)</f>
        <v>#DIV/0!</v>
      </c>
      <c r="P23" s="8" t="e">
        <f t="shared" si="4"/>
        <v>#DIV/0!</v>
      </c>
      <c r="Q23" s="23" t="e">
        <f t="shared" si="5"/>
        <v>#DIV/0!</v>
      </c>
      <c r="R23" s="12" t="e">
        <f>SUMIF('算数１学期'!$C$1:$AS$1,"*合計到達率",'算数１学期'!C24:AS24)</f>
        <v>#DIV/0!</v>
      </c>
      <c r="S23" s="12" t="e">
        <f>SUMIF('算数２学期'!$C$1:$AU$1,"*合計到達率",'算数２学期'!C24:AU24)</f>
        <v>#DIV/0!</v>
      </c>
      <c r="T23" s="12" t="e">
        <f>SUMIF('算数３学期'!$C$1:$AS$1,"*合計到達率",'算数３学期'!C24:AS24)</f>
        <v>#DIV/0!</v>
      </c>
      <c r="U23" s="8" t="e">
        <f t="shared" si="6"/>
        <v>#DIV/0!</v>
      </c>
      <c r="V23" s="33" t="e">
        <f t="shared" si="7"/>
        <v>#DIV/0!</v>
      </c>
      <c r="W23" s="25" t="e">
        <f t="shared" si="8"/>
        <v>#DIV/0!</v>
      </c>
    </row>
    <row r="24" spans="1:23" ht="13.5">
      <c r="A24" s="6">
        <v>23</v>
      </c>
      <c r="B24" s="6">
        <f>'名簿'!B23</f>
        <v>0</v>
      </c>
      <c r="C24" s="12" t="e">
        <f>SUMIF('算数１学期'!$C$1:$AS$1,"*思考到達率",'算数１学期'!C25:AS25)</f>
        <v>#DIV/0!</v>
      </c>
      <c r="D24" s="12" t="e">
        <f>SUMIF('算数２学期'!$C$1:$AU$1,"*思考到達率",'算数２学期'!C25:AU25)</f>
        <v>#DIV/0!</v>
      </c>
      <c r="E24" s="12" t="e">
        <f>SUMIF('算数３学期'!$C$1:$AS$1,"*思考到達率",'算数３学期'!C25:AS25)</f>
        <v>#DIV/0!</v>
      </c>
      <c r="F24" s="8" t="e">
        <f t="shared" si="0"/>
        <v>#DIV/0!</v>
      </c>
      <c r="G24" s="23" t="e">
        <f t="shared" si="1"/>
        <v>#DIV/0!</v>
      </c>
      <c r="H24" s="12" t="e">
        <f>SUMIF('算数１学期'!$C$1:$AS$1,"*表現処理到達率",'算数１学期'!C25:AS25)</f>
        <v>#DIV/0!</v>
      </c>
      <c r="I24" s="12" t="e">
        <f>SUMIF('算数２学期'!$C$1:$AU$1,"*表現処理到達率",'算数２学期'!C25:AU25)</f>
        <v>#DIV/0!</v>
      </c>
      <c r="J24" s="12" t="e">
        <f>SUMIF('算数３学期'!$C$1:$AS$1,"*表現処理到達率",'算数３学期'!C25:AS25)</f>
        <v>#DIV/0!</v>
      </c>
      <c r="K24" s="8" t="e">
        <f t="shared" si="2"/>
        <v>#DIV/0!</v>
      </c>
      <c r="L24" s="23" t="e">
        <f t="shared" si="3"/>
        <v>#DIV/0!</v>
      </c>
      <c r="M24" s="12" t="e">
        <f>SUMIF('算数１学期'!$C$1:$AS$1,"*知識理解到達率",'算数１学期'!C25:AS25)</f>
        <v>#DIV/0!</v>
      </c>
      <c r="N24" s="12" t="e">
        <f>SUMIF('算数２学期'!$C$1:$AU$1,"*知識理解到達率",'算数２学期'!C25:AU25)</f>
        <v>#DIV/0!</v>
      </c>
      <c r="O24" s="12" t="e">
        <f>SUMIF('算数３学期'!$C$1:$AS$1,"*知識理解到達率",'算数３学期'!C25:AS25)</f>
        <v>#DIV/0!</v>
      </c>
      <c r="P24" s="8" t="e">
        <f t="shared" si="4"/>
        <v>#DIV/0!</v>
      </c>
      <c r="Q24" s="23" t="e">
        <f t="shared" si="5"/>
        <v>#DIV/0!</v>
      </c>
      <c r="R24" s="12" t="e">
        <f>SUMIF('算数１学期'!$C$1:$AS$1,"*合計到達率",'算数１学期'!C25:AS25)</f>
        <v>#DIV/0!</v>
      </c>
      <c r="S24" s="12" t="e">
        <f>SUMIF('算数２学期'!$C$1:$AU$1,"*合計到達率",'算数２学期'!C25:AU25)</f>
        <v>#DIV/0!</v>
      </c>
      <c r="T24" s="12" t="e">
        <f>SUMIF('算数３学期'!$C$1:$AS$1,"*合計到達率",'算数３学期'!C25:AS25)</f>
        <v>#DIV/0!</v>
      </c>
      <c r="U24" s="8" t="e">
        <f t="shared" si="6"/>
        <v>#DIV/0!</v>
      </c>
      <c r="V24" s="33" t="e">
        <f t="shared" si="7"/>
        <v>#DIV/0!</v>
      </c>
      <c r="W24" s="25" t="e">
        <f t="shared" si="8"/>
        <v>#DIV/0!</v>
      </c>
    </row>
    <row r="25" spans="1:23" ht="13.5">
      <c r="A25" s="6">
        <v>24</v>
      </c>
      <c r="B25" s="6">
        <f>'名簿'!B24</f>
        <v>0</v>
      </c>
      <c r="C25" s="12" t="e">
        <f>SUMIF('算数１学期'!$C$1:$AS$1,"*思考到達率",'算数１学期'!C26:AS26)</f>
        <v>#DIV/0!</v>
      </c>
      <c r="D25" s="12" t="e">
        <f>SUMIF('算数２学期'!$C$1:$AU$1,"*思考到達率",'算数２学期'!C26:AU26)</f>
        <v>#DIV/0!</v>
      </c>
      <c r="E25" s="12" t="e">
        <f>SUMIF('算数３学期'!$C$1:$AS$1,"*思考到達率",'算数３学期'!C26:AS26)</f>
        <v>#DIV/0!</v>
      </c>
      <c r="F25" s="8" t="e">
        <f t="shared" si="0"/>
        <v>#DIV/0!</v>
      </c>
      <c r="G25" s="23" t="e">
        <f t="shared" si="1"/>
        <v>#DIV/0!</v>
      </c>
      <c r="H25" s="12" t="e">
        <f>SUMIF('算数１学期'!$C$1:$AS$1,"*表現処理到達率",'算数１学期'!C26:AS26)</f>
        <v>#DIV/0!</v>
      </c>
      <c r="I25" s="12" t="e">
        <f>SUMIF('算数２学期'!$C$1:$AU$1,"*表現処理到達率",'算数２学期'!C26:AU26)</f>
        <v>#DIV/0!</v>
      </c>
      <c r="J25" s="12" t="e">
        <f>SUMIF('算数３学期'!$C$1:$AS$1,"*表現処理到達率",'算数３学期'!C26:AS26)</f>
        <v>#DIV/0!</v>
      </c>
      <c r="K25" s="8" t="e">
        <f t="shared" si="2"/>
        <v>#DIV/0!</v>
      </c>
      <c r="L25" s="23" t="e">
        <f t="shared" si="3"/>
        <v>#DIV/0!</v>
      </c>
      <c r="M25" s="12" t="e">
        <f>SUMIF('算数１学期'!$C$1:$AS$1,"*知識理解到達率",'算数１学期'!C26:AS26)</f>
        <v>#DIV/0!</v>
      </c>
      <c r="N25" s="12" t="e">
        <f>SUMIF('算数２学期'!$C$1:$AU$1,"*知識理解到達率",'算数２学期'!C26:AU26)</f>
        <v>#DIV/0!</v>
      </c>
      <c r="O25" s="12" t="e">
        <f>SUMIF('算数３学期'!$C$1:$AS$1,"*知識理解到達率",'算数３学期'!C26:AS26)</f>
        <v>#DIV/0!</v>
      </c>
      <c r="P25" s="8" t="e">
        <f t="shared" si="4"/>
        <v>#DIV/0!</v>
      </c>
      <c r="Q25" s="23" t="e">
        <f t="shared" si="5"/>
        <v>#DIV/0!</v>
      </c>
      <c r="R25" s="12" t="e">
        <f>SUMIF('算数１学期'!$C$1:$AS$1,"*合計到達率",'算数１学期'!C26:AS26)</f>
        <v>#DIV/0!</v>
      </c>
      <c r="S25" s="12" t="e">
        <f>SUMIF('算数２学期'!$C$1:$AU$1,"*合計到達率",'算数２学期'!C26:AU26)</f>
        <v>#DIV/0!</v>
      </c>
      <c r="T25" s="12" t="e">
        <f>SUMIF('算数３学期'!$C$1:$AS$1,"*合計到達率",'算数３学期'!C26:AS26)</f>
        <v>#DIV/0!</v>
      </c>
      <c r="U25" s="8" t="e">
        <f t="shared" si="6"/>
        <v>#DIV/0!</v>
      </c>
      <c r="V25" s="33" t="e">
        <f t="shared" si="7"/>
        <v>#DIV/0!</v>
      </c>
      <c r="W25" s="25" t="e">
        <f t="shared" si="8"/>
        <v>#DIV/0!</v>
      </c>
    </row>
    <row r="26" spans="1:23" ht="13.5">
      <c r="A26" s="6">
        <v>25</v>
      </c>
      <c r="B26" s="6">
        <f>'名簿'!B25</f>
        <v>0</v>
      </c>
      <c r="C26" s="12" t="e">
        <f>SUMIF('算数１学期'!$C$1:$AS$1,"*思考到達率",'算数１学期'!C27:AS27)</f>
        <v>#DIV/0!</v>
      </c>
      <c r="D26" s="12" t="e">
        <f>SUMIF('算数２学期'!$C$1:$AU$1,"*思考到達率",'算数２学期'!C27:AU27)</f>
        <v>#DIV/0!</v>
      </c>
      <c r="E26" s="12" t="e">
        <f>SUMIF('算数３学期'!$C$1:$AS$1,"*思考到達率",'算数３学期'!C27:AS27)</f>
        <v>#DIV/0!</v>
      </c>
      <c r="F26" s="8" t="e">
        <f t="shared" si="0"/>
        <v>#DIV/0!</v>
      </c>
      <c r="G26" s="23" t="e">
        <f t="shared" si="1"/>
        <v>#DIV/0!</v>
      </c>
      <c r="H26" s="12" t="e">
        <f>SUMIF('算数１学期'!$C$1:$AS$1,"*表現処理到達率",'算数１学期'!C27:AS27)</f>
        <v>#DIV/0!</v>
      </c>
      <c r="I26" s="12" t="e">
        <f>SUMIF('算数２学期'!$C$1:$AU$1,"*表現処理到達率",'算数２学期'!C27:AU27)</f>
        <v>#DIV/0!</v>
      </c>
      <c r="J26" s="12" t="e">
        <f>SUMIF('算数３学期'!$C$1:$AS$1,"*表現処理到達率",'算数３学期'!C27:AS27)</f>
        <v>#DIV/0!</v>
      </c>
      <c r="K26" s="8" t="e">
        <f t="shared" si="2"/>
        <v>#DIV/0!</v>
      </c>
      <c r="L26" s="23" t="e">
        <f t="shared" si="3"/>
        <v>#DIV/0!</v>
      </c>
      <c r="M26" s="12" t="e">
        <f>SUMIF('算数１学期'!$C$1:$AS$1,"*知識理解到達率",'算数１学期'!C27:AS27)</f>
        <v>#DIV/0!</v>
      </c>
      <c r="N26" s="12" t="e">
        <f>SUMIF('算数２学期'!$C$1:$AU$1,"*知識理解到達率",'算数２学期'!C27:AU27)</f>
        <v>#DIV/0!</v>
      </c>
      <c r="O26" s="12" t="e">
        <f>SUMIF('算数３学期'!$C$1:$AS$1,"*知識理解到達率",'算数３学期'!C27:AS27)</f>
        <v>#DIV/0!</v>
      </c>
      <c r="P26" s="8" t="e">
        <f t="shared" si="4"/>
        <v>#DIV/0!</v>
      </c>
      <c r="Q26" s="23" t="e">
        <f t="shared" si="5"/>
        <v>#DIV/0!</v>
      </c>
      <c r="R26" s="12" t="e">
        <f>SUMIF('算数１学期'!$C$1:$AS$1,"*合計到達率",'算数１学期'!C27:AS27)</f>
        <v>#DIV/0!</v>
      </c>
      <c r="S26" s="12" t="e">
        <f>SUMIF('算数２学期'!$C$1:$AU$1,"*合計到達率",'算数２学期'!C27:AU27)</f>
        <v>#DIV/0!</v>
      </c>
      <c r="T26" s="12" t="e">
        <f>SUMIF('算数３学期'!$C$1:$AS$1,"*合計到達率",'算数３学期'!C27:AS27)</f>
        <v>#DIV/0!</v>
      </c>
      <c r="U26" s="8" t="e">
        <f t="shared" si="6"/>
        <v>#DIV/0!</v>
      </c>
      <c r="V26" s="33" t="e">
        <f t="shared" si="7"/>
        <v>#DIV/0!</v>
      </c>
      <c r="W26" s="25" t="e">
        <f t="shared" si="8"/>
        <v>#DIV/0!</v>
      </c>
    </row>
    <row r="27" spans="1:23" ht="13.5">
      <c r="A27" s="6">
        <v>26</v>
      </c>
      <c r="B27" s="6">
        <f>'名簿'!B26</f>
        <v>0</v>
      </c>
      <c r="C27" s="12" t="e">
        <f>SUMIF('算数１学期'!$C$1:$AS$1,"*思考到達率",'算数１学期'!C28:AS28)</f>
        <v>#DIV/0!</v>
      </c>
      <c r="D27" s="12" t="e">
        <f>SUMIF('算数２学期'!$C$1:$AU$1,"*思考到達率",'算数２学期'!C28:AU28)</f>
        <v>#DIV/0!</v>
      </c>
      <c r="E27" s="12" t="e">
        <f>SUMIF('算数３学期'!$C$1:$AS$1,"*思考到達率",'算数３学期'!C28:AS28)</f>
        <v>#DIV/0!</v>
      </c>
      <c r="F27" s="8" t="e">
        <f t="shared" si="0"/>
        <v>#DIV/0!</v>
      </c>
      <c r="G27" s="23" t="e">
        <f t="shared" si="1"/>
        <v>#DIV/0!</v>
      </c>
      <c r="H27" s="12" t="e">
        <f>SUMIF('算数１学期'!$C$1:$AS$1,"*表現処理到達率",'算数１学期'!C28:AS28)</f>
        <v>#DIV/0!</v>
      </c>
      <c r="I27" s="12" t="e">
        <f>SUMIF('算数２学期'!$C$1:$AU$1,"*表現処理到達率",'算数２学期'!C28:AU28)</f>
        <v>#DIV/0!</v>
      </c>
      <c r="J27" s="12" t="e">
        <f>SUMIF('算数３学期'!$C$1:$AS$1,"*表現処理到達率",'算数３学期'!C28:AS28)</f>
        <v>#DIV/0!</v>
      </c>
      <c r="K27" s="8" t="e">
        <f t="shared" si="2"/>
        <v>#DIV/0!</v>
      </c>
      <c r="L27" s="23" t="e">
        <f t="shared" si="3"/>
        <v>#DIV/0!</v>
      </c>
      <c r="M27" s="12" t="e">
        <f>SUMIF('算数１学期'!$C$1:$AS$1,"*知識理解到達率",'算数１学期'!C28:AS28)</f>
        <v>#DIV/0!</v>
      </c>
      <c r="N27" s="12" t="e">
        <f>SUMIF('算数２学期'!$C$1:$AU$1,"*知識理解到達率",'算数２学期'!C28:AU28)</f>
        <v>#DIV/0!</v>
      </c>
      <c r="O27" s="12" t="e">
        <f>SUMIF('算数３学期'!$C$1:$AS$1,"*知識理解到達率",'算数３学期'!C28:AS28)</f>
        <v>#DIV/0!</v>
      </c>
      <c r="P27" s="8" t="e">
        <f t="shared" si="4"/>
        <v>#DIV/0!</v>
      </c>
      <c r="Q27" s="23" t="e">
        <f t="shared" si="5"/>
        <v>#DIV/0!</v>
      </c>
      <c r="R27" s="12" t="e">
        <f>SUMIF('算数１学期'!$C$1:$AS$1,"*合計到達率",'算数１学期'!C28:AS28)</f>
        <v>#DIV/0!</v>
      </c>
      <c r="S27" s="12" t="e">
        <f>SUMIF('算数２学期'!$C$1:$AU$1,"*合計到達率",'算数２学期'!C28:AU28)</f>
        <v>#DIV/0!</v>
      </c>
      <c r="T27" s="12" t="e">
        <f>SUMIF('算数３学期'!$C$1:$AS$1,"*合計到達率",'算数３学期'!C28:AS28)</f>
        <v>#DIV/0!</v>
      </c>
      <c r="U27" s="8" t="e">
        <f t="shared" si="6"/>
        <v>#DIV/0!</v>
      </c>
      <c r="V27" s="33" t="e">
        <f t="shared" si="7"/>
        <v>#DIV/0!</v>
      </c>
      <c r="W27" s="25" t="e">
        <f t="shared" si="8"/>
        <v>#DIV/0!</v>
      </c>
    </row>
    <row r="28" spans="1:23" ht="13.5">
      <c r="A28" s="6">
        <v>27</v>
      </c>
      <c r="B28" s="6">
        <f>'名簿'!B27</f>
        <v>0</v>
      </c>
      <c r="C28" s="12" t="e">
        <f>SUMIF('算数１学期'!$C$1:$AS$1,"*思考到達率",'算数１学期'!C29:AS29)</f>
        <v>#DIV/0!</v>
      </c>
      <c r="D28" s="12" t="e">
        <f>SUMIF('算数２学期'!$C$1:$AU$1,"*思考到達率",'算数２学期'!C29:AU29)</f>
        <v>#DIV/0!</v>
      </c>
      <c r="E28" s="12" t="e">
        <f>SUMIF('算数３学期'!$C$1:$AS$1,"*思考到達率",'算数３学期'!C29:AS29)</f>
        <v>#DIV/0!</v>
      </c>
      <c r="F28" s="8" t="e">
        <f t="shared" si="0"/>
        <v>#DIV/0!</v>
      </c>
      <c r="G28" s="23" t="e">
        <f t="shared" si="1"/>
        <v>#DIV/0!</v>
      </c>
      <c r="H28" s="12" t="e">
        <f>SUMIF('算数１学期'!$C$1:$AS$1,"*表現処理到達率",'算数１学期'!C29:AS29)</f>
        <v>#DIV/0!</v>
      </c>
      <c r="I28" s="12" t="e">
        <f>SUMIF('算数２学期'!$C$1:$AU$1,"*表現処理到達率",'算数２学期'!C29:AU29)</f>
        <v>#DIV/0!</v>
      </c>
      <c r="J28" s="12" t="e">
        <f>SUMIF('算数３学期'!$C$1:$AS$1,"*表現処理到達率",'算数３学期'!C29:AS29)</f>
        <v>#DIV/0!</v>
      </c>
      <c r="K28" s="8" t="e">
        <f t="shared" si="2"/>
        <v>#DIV/0!</v>
      </c>
      <c r="L28" s="23" t="e">
        <f t="shared" si="3"/>
        <v>#DIV/0!</v>
      </c>
      <c r="M28" s="12" t="e">
        <f>SUMIF('算数１学期'!$C$1:$AS$1,"*知識理解到達率",'算数１学期'!C29:AS29)</f>
        <v>#DIV/0!</v>
      </c>
      <c r="N28" s="12" t="e">
        <f>SUMIF('算数２学期'!$C$1:$AU$1,"*知識理解到達率",'算数２学期'!C29:AU29)</f>
        <v>#DIV/0!</v>
      </c>
      <c r="O28" s="12" t="e">
        <f>SUMIF('算数３学期'!$C$1:$AS$1,"*知識理解到達率",'算数３学期'!C29:AS29)</f>
        <v>#DIV/0!</v>
      </c>
      <c r="P28" s="8" t="e">
        <f t="shared" si="4"/>
        <v>#DIV/0!</v>
      </c>
      <c r="Q28" s="23" t="e">
        <f t="shared" si="5"/>
        <v>#DIV/0!</v>
      </c>
      <c r="R28" s="12" t="e">
        <f>SUMIF('算数１学期'!$C$1:$AS$1,"*合計到達率",'算数１学期'!C29:AS29)</f>
        <v>#DIV/0!</v>
      </c>
      <c r="S28" s="12" t="e">
        <f>SUMIF('算数２学期'!$C$1:$AU$1,"*合計到達率",'算数２学期'!C29:AU29)</f>
        <v>#DIV/0!</v>
      </c>
      <c r="T28" s="12" t="e">
        <f>SUMIF('算数３学期'!$C$1:$AS$1,"*合計到達率",'算数３学期'!C29:AS29)</f>
        <v>#DIV/0!</v>
      </c>
      <c r="U28" s="8" t="e">
        <f t="shared" si="6"/>
        <v>#DIV/0!</v>
      </c>
      <c r="V28" s="33" t="e">
        <f t="shared" si="7"/>
        <v>#DIV/0!</v>
      </c>
      <c r="W28" s="25" t="e">
        <f t="shared" si="8"/>
        <v>#DIV/0!</v>
      </c>
    </row>
    <row r="29" spans="1:23" ht="13.5">
      <c r="A29" s="6">
        <v>28</v>
      </c>
      <c r="B29" s="6">
        <f>'名簿'!B28</f>
        <v>0</v>
      </c>
      <c r="C29" s="12" t="e">
        <f>SUMIF('算数１学期'!$C$1:$AS$1,"*思考到達率",'算数１学期'!C30:AS30)</f>
        <v>#DIV/0!</v>
      </c>
      <c r="D29" s="12" t="e">
        <f>SUMIF('算数２学期'!$C$1:$AU$1,"*思考到達率",'算数２学期'!C30:AU30)</f>
        <v>#DIV/0!</v>
      </c>
      <c r="E29" s="12" t="e">
        <f>SUMIF('算数３学期'!$C$1:$AS$1,"*思考到達率",'算数３学期'!C30:AS30)</f>
        <v>#DIV/0!</v>
      </c>
      <c r="F29" s="8" t="e">
        <f t="shared" si="0"/>
        <v>#DIV/0!</v>
      </c>
      <c r="G29" s="23" t="e">
        <f t="shared" si="1"/>
        <v>#DIV/0!</v>
      </c>
      <c r="H29" s="12" t="e">
        <f>SUMIF('算数１学期'!$C$1:$AS$1,"*表現処理到達率",'算数１学期'!C30:AS30)</f>
        <v>#DIV/0!</v>
      </c>
      <c r="I29" s="12" t="e">
        <f>SUMIF('算数２学期'!$C$1:$AU$1,"*表現処理到達率",'算数２学期'!C30:AU30)</f>
        <v>#DIV/0!</v>
      </c>
      <c r="J29" s="12" t="e">
        <f>SUMIF('算数３学期'!$C$1:$AS$1,"*表現処理到達率",'算数３学期'!C30:AS30)</f>
        <v>#DIV/0!</v>
      </c>
      <c r="K29" s="8" t="e">
        <f t="shared" si="2"/>
        <v>#DIV/0!</v>
      </c>
      <c r="L29" s="23" t="e">
        <f t="shared" si="3"/>
        <v>#DIV/0!</v>
      </c>
      <c r="M29" s="12" t="e">
        <f>SUMIF('算数１学期'!$C$1:$AS$1,"*知識理解到達率",'算数１学期'!C30:AS30)</f>
        <v>#DIV/0!</v>
      </c>
      <c r="N29" s="12" t="e">
        <f>SUMIF('算数２学期'!$C$1:$AU$1,"*知識理解到達率",'算数２学期'!C30:AU30)</f>
        <v>#DIV/0!</v>
      </c>
      <c r="O29" s="12" t="e">
        <f>SUMIF('算数３学期'!$C$1:$AS$1,"*知識理解到達率",'算数３学期'!C30:AS30)</f>
        <v>#DIV/0!</v>
      </c>
      <c r="P29" s="8" t="e">
        <f t="shared" si="4"/>
        <v>#DIV/0!</v>
      </c>
      <c r="Q29" s="23" t="e">
        <f t="shared" si="5"/>
        <v>#DIV/0!</v>
      </c>
      <c r="R29" s="12" t="e">
        <f>SUMIF('算数１学期'!$C$1:$AS$1,"*合計到達率",'算数１学期'!C30:AS30)</f>
        <v>#DIV/0!</v>
      </c>
      <c r="S29" s="12" t="e">
        <f>SUMIF('算数２学期'!$C$1:$AU$1,"*合計到達率",'算数２学期'!C30:AU30)</f>
        <v>#DIV/0!</v>
      </c>
      <c r="T29" s="12" t="e">
        <f>SUMIF('算数３学期'!$C$1:$AS$1,"*合計到達率",'算数３学期'!C30:AS30)</f>
        <v>#DIV/0!</v>
      </c>
      <c r="U29" s="8" t="e">
        <f t="shared" si="6"/>
        <v>#DIV/0!</v>
      </c>
      <c r="V29" s="33" t="e">
        <f t="shared" si="7"/>
        <v>#DIV/0!</v>
      </c>
      <c r="W29" s="25" t="e">
        <f t="shared" si="8"/>
        <v>#DIV/0!</v>
      </c>
    </row>
    <row r="30" spans="1:23" ht="13.5">
      <c r="A30" s="6">
        <v>29</v>
      </c>
      <c r="B30" s="6">
        <f>'名簿'!B29</f>
        <v>0</v>
      </c>
      <c r="C30" s="12" t="e">
        <f>SUMIF('算数１学期'!$C$1:$AS$1,"*思考到達率",'算数１学期'!C31:AS31)</f>
        <v>#DIV/0!</v>
      </c>
      <c r="D30" s="12" t="e">
        <f>SUMIF('算数２学期'!$C$1:$AU$1,"*思考到達率",'算数２学期'!C31:AU31)</f>
        <v>#DIV/0!</v>
      </c>
      <c r="E30" s="12" t="e">
        <f>SUMIF('算数３学期'!$C$1:$AS$1,"*思考到達率",'算数３学期'!C31:AS31)</f>
        <v>#DIV/0!</v>
      </c>
      <c r="F30" s="8" t="e">
        <f t="shared" si="0"/>
        <v>#DIV/0!</v>
      </c>
      <c r="G30" s="23" t="e">
        <f t="shared" si="1"/>
        <v>#DIV/0!</v>
      </c>
      <c r="H30" s="12" t="e">
        <f>SUMIF('算数１学期'!$C$1:$AS$1,"*表現処理到達率",'算数１学期'!C31:AS31)</f>
        <v>#DIV/0!</v>
      </c>
      <c r="I30" s="12" t="e">
        <f>SUMIF('算数２学期'!$C$1:$AU$1,"*表現処理到達率",'算数２学期'!C31:AU31)</f>
        <v>#DIV/0!</v>
      </c>
      <c r="J30" s="12" t="e">
        <f>SUMIF('算数３学期'!$C$1:$AS$1,"*表現処理到達率",'算数３学期'!C31:AS31)</f>
        <v>#DIV/0!</v>
      </c>
      <c r="K30" s="8" t="e">
        <f t="shared" si="2"/>
        <v>#DIV/0!</v>
      </c>
      <c r="L30" s="23" t="e">
        <f t="shared" si="3"/>
        <v>#DIV/0!</v>
      </c>
      <c r="M30" s="12" t="e">
        <f>SUMIF('算数１学期'!$C$1:$AS$1,"*知識理解到達率",'算数１学期'!C31:AS31)</f>
        <v>#DIV/0!</v>
      </c>
      <c r="N30" s="12" t="e">
        <f>SUMIF('算数２学期'!$C$1:$AU$1,"*知識理解到達率",'算数２学期'!C31:AU31)</f>
        <v>#DIV/0!</v>
      </c>
      <c r="O30" s="12" t="e">
        <f>SUMIF('算数３学期'!$C$1:$AS$1,"*知識理解到達率",'算数３学期'!C31:AS31)</f>
        <v>#DIV/0!</v>
      </c>
      <c r="P30" s="8" t="e">
        <f t="shared" si="4"/>
        <v>#DIV/0!</v>
      </c>
      <c r="Q30" s="23" t="e">
        <f t="shared" si="5"/>
        <v>#DIV/0!</v>
      </c>
      <c r="R30" s="12" t="e">
        <f>SUMIF('算数１学期'!$C$1:$AS$1,"*合計到達率",'算数１学期'!C31:AS31)</f>
        <v>#DIV/0!</v>
      </c>
      <c r="S30" s="12" t="e">
        <f>SUMIF('算数２学期'!$C$1:$AU$1,"*合計到達率",'算数２学期'!C31:AU31)</f>
        <v>#DIV/0!</v>
      </c>
      <c r="T30" s="12" t="e">
        <f>SUMIF('算数３学期'!$C$1:$AS$1,"*合計到達率",'算数３学期'!C31:AS31)</f>
        <v>#DIV/0!</v>
      </c>
      <c r="U30" s="8" t="e">
        <f t="shared" si="6"/>
        <v>#DIV/0!</v>
      </c>
      <c r="V30" s="33" t="e">
        <f t="shared" si="7"/>
        <v>#DIV/0!</v>
      </c>
      <c r="W30" s="25" t="e">
        <f t="shared" si="8"/>
        <v>#DIV/0!</v>
      </c>
    </row>
    <row r="31" spans="1:23" ht="13.5">
      <c r="A31" s="6">
        <v>30</v>
      </c>
      <c r="B31" s="6">
        <f>'名簿'!B30</f>
        <v>0</v>
      </c>
      <c r="C31" s="12" t="e">
        <f>SUMIF('算数１学期'!$C$1:$AS$1,"*思考到達率",'算数１学期'!C32:AS32)</f>
        <v>#DIV/0!</v>
      </c>
      <c r="D31" s="12" t="e">
        <f>SUMIF('算数２学期'!$C$1:$AU$1,"*思考到達率",'算数２学期'!C32:AU32)</f>
        <v>#DIV/0!</v>
      </c>
      <c r="E31" s="12" t="e">
        <f>SUMIF('算数３学期'!$C$1:$AS$1,"*思考到達率",'算数３学期'!C32:AS32)</f>
        <v>#DIV/0!</v>
      </c>
      <c r="F31" s="8" t="e">
        <f t="shared" si="0"/>
        <v>#DIV/0!</v>
      </c>
      <c r="G31" s="23" t="e">
        <f t="shared" si="1"/>
        <v>#DIV/0!</v>
      </c>
      <c r="H31" s="12" t="e">
        <f>SUMIF('算数１学期'!$C$1:$AS$1,"*表現処理到達率",'算数１学期'!C32:AS32)</f>
        <v>#DIV/0!</v>
      </c>
      <c r="I31" s="12" t="e">
        <f>SUMIF('算数２学期'!$C$1:$AU$1,"*表現処理到達率",'算数２学期'!C32:AU32)</f>
        <v>#DIV/0!</v>
      </c>
      <c r="J31" s="12" t="e">
        <f>SUMIF('算数３学期'!$C$1:$AS$1,"*表現処理到達率",'算数３学期'!C32:AS32)</f>
        <v>#DIV/0!</v>
      </c>
      <c r="K31" s="8" t="e">
        <f t="shared" si="2"/>
        <v>#DIV/0!</v>
      </c>
      <c r="L31" s="23" t="e">
        <f t="shared" si="3"/>
        <v>#DIV/0!</v>
      </c>
      <c r="M31" s="12" t="e">
        <f>SUMIF('算数１学期'!$C$1:$AS$1,"*知識理解到達率",'算数１学期'!C32:AS32)</f>
        <v>#DIV/0!</v>
      </c>
      <c r="N31" s="12" t="e">
        <f>SUMIF('算数２学期'!$C$1:$AU$1,"*知識理解到達率",'算数２学期'!C32:AU32)</f>
        <v>#DIV/0!</v>
      </c>
      <c r="O31" s="12" t="e">
        <f>SUMIF('算数３学期'!$C$1:$AS$1,"*知識理解到達率",'算数３学期'!C32:AS32)</f>
        <v>#DIV/0!</v>
      </c>
      <c r="P31" s="8" t="e">
        <f t="shared" si="4"/>
        <v>#DIV/0!</v>
      </c>
      <c r="Q31" s="23" t="e">
        <f t="shared" si="5"/>
        <v>#DIV/0!</v>
      </c>
      <c r="R31" s="12" t="e">
        <f>SUMIF('算数１学期'!$C$1:$AS$1,"*合計到達率",'算数１学期'!C32:AS32)</f>
        <v>#DIV/0!</v>
      </c>
      <c r="S31" s="12" t="e">
        <f>SUMIF('算数２学期'!$C$1:$AU$1,"*合計到達率",'算数２学期'!C32:AU32)</f>
        <v>#DIV/0!</v>
      </c>
      <c r="T31" s="12" t="e">
        <f>SUMIF('算数３学期'!$C$1:$AS$1,"*合計到達率",'算数３学期'!C32:AS32)</f>
        <v>#DIV/0!</v>
      </c>
      <c r="U31" s="8" t="e">
        <f t="shared" si="6"/>
        <v>#DIV/0!</v>
      </c>
      <c r="V31" s="33" t="e">
        <f t="shared" si="7"/>
        <v>#DIV/0!</v>
      </c>
      <c r="W31" s="25" t="e">
        <f t="shared" si="8"/>
        <v>#DIV/0!</v>
      </c>
    </row>
    <row r="32" spans="1:23" ht="13.5">
      <c r="A32" s="6">
        <v>31</v>
      </c>
      <c r="B32" s="6">
        <f>'名簿'!B31</f>
        <v>0</v>
      </c>
      <c r="C32" s="12" t="e">
        <f>SUMIF('算数１学期'!$C$1:$AS$1,"*思考到達率",'算数１学期'!C33:AS33)</f>
        <v>#DIV/0!</v>
      </c>
      <c r="D32" s="12" t="e">
        <f>SUMIF('算数２学期'!$C$1:$AU$1,"*思考到達率",'算数２学期'!C33:AU33)</f>
        <v>#DIV/0!</v>
      </c>
      <c r="E32" s="12" t="e">
        <f>SUMIF('算数３学期'!$C$1:$AS$1,"*思考到達率",'算数３学期'!C33:AS33)</f>
        <v>#DIV/0!</v>
      </c>
      <c r="F32" s="8" t="e">
        <f t="shared" si="0"/>
        <v>#DIV/0!</v>
      </c>
      <c r="G32" s="23" t="e">
        <f t="shared" si="1"/>
        <v>#DIV/0!</v>
      </c>
      <c r="H32" s="12" t="e">
        <f>SUMIF('算数１学期'!$C$1:$AS$1,"*表現処理到達率",'算数１学期'!C33:AS33)</f>
        <v>#DIV/0!</v>
      </c>
      <c r="I32" s="12" t="e">
        <f>SUMIF('算数２学期'!$C$1:$AU$1,"*表現処理到達率",'算数２学期'!C33:AU33)</f>
        <v>#DIV/0!</v>
      </c>
      <c r="J32" s="12" t="e">
        <f>SUMIF('算数３学期'!$C$1:$AS$1,"*表現処理到達率",'算数３学期'!C33:AS33)</f>
        <v>#DIV/0!</v>
      </c>
      <c r="K32" s="8" t="e">
        <f t="shared" si="2"/>
        <v>#DIV/0!</v>
      </c>
      <c r="L32" s="23" t="e">
        <f t="shared" si="3"/>
        <v>#DIV/0!</v>
      </c>
      <c r="M32" s="12" t="e">
        <f>SUMIF('算数１学期'!$C$1:$AS$1,"*知識理解到達率",'算数１学期'!C33:AS33)</f>
        <v>#DIV/0!</v>
      </c>
      <c r="N32" s="12" t="e">
        <f>SUMIF('算数２学期'!$C$1:$AU$1,"*知識理解到達率",'算数２学期'!C33:AU33)</f>
        <v>#DIV/0!</v>
      </c>
      <c r="O32" s="12" t="e">
        <f>SUMIF('算数３学期'!$C$1:$AS$1,"*知識理解到達率",'算数３学期'!C33:AS33)</f>
        <v>#DIV/0!</v>
      </c>
      <c r="P32" s="8" t="e">
        <f t="shared" si="4"/>
        <v>#DIV/0!</v>
      </c>
      <c r="Q32" s="23" t="e">
        <f t="shared" si="5"/>
        <v>#DIV/0!</v>
      </c>
      <c r="R32" s="12" t="e">
        <f>SUMIF('算数１学期'!$C$1:$AS$1,"*合計到達率",'算数１学期'!C33:AS33)</f>
        <v>#DIV/0!</v>
      </c>
      <c r="S32" s="12" t="e">
        <f>SUMIF('算数２学期'!$C$1:$AU$1,"*合計到達率",'算数２学期'!C33:AU33)</f>
        <v>#DIV/0!</v>
      </c>
      <c r="T32" s="12" t="e">
        <f>SUMIF('算数３学期'!$C$1:$AS$1,"*合計到達率",'算数３学期'!C33:AS33)</f>
        <v>#DIV/0!</v>
      </c>
      <c r="U32" s="8" t="e">
        <f t="shared" si="6"/>
        <v>#DIV/0!</v>
      </c>
      <c r="V32" s="33" t="e">
        <f t="shared" si="7"/>
        <v>#DIV/0!</v>
      </c>
      <c r="W32" s="25" t="e">
        <f t="shared" si="8"/>
        <v>#DIV/0!</v>
      </c>
    </row>
    <row r="33" spans="1:23" ht="13.5">
      <c r="A33" s="6">
        <v>32</v>
      </c>
      <c r="B33" s="6">
        <f>'名簿'!B32</f>
        <v>0</v>
      </c>
      <c r="C33" s="12" t="e">
        <f>SUMIF('算数１学期'!$C$1:$AS$1,"*思考到達率",'算数１学期'!C34:AS34)</f>
        <v>#DIV/0!</v>
      </c>
      <c r="D33" s="12" t="e">
        <f>SUMIF('算数２学期'!$C$1:$AU$1,"*思考到達率",'算数２学期'!C34:AU34)</f>
        <v>#DIV/0!</v>
      </c>
      <c r="E33" s="12" t="e">
        <f>SUMIF('算数３学期'!$C$1:$AS$1,"*思考到達率",'算数３学期'!C34:AS34)</f>
        <v>#DIV/0!</v>
      </c>
      <c r="F33" s="8" t="e">
        <f t="shared" si="0"/>
        <v>#DIV/0!</v>
      </c>
      <c r="G33" s="23" t="e">
        <f t="shared" si="1"/>
        <v>#DIV/0!</v>
      </c>
      <c r="H33" s="12" t="e">
        <f>SUMIF('算数１学期'!$C$1:$AS$1,"*表現処理到達率",'算数１学期'!C34:AS34)</f>
        <v>#DIV/0!</v>
      </c>
      <c r="I33" s="12" t="e">
        <f>SUMIF('算数２学期'!$C$1:$AU$1,"*表現処理到達率",'算数２学期'!C34:AU34)</f>
        <v>#DIV/0!</v>
      </c>
      <c r="J33" s="12" t="e">
        <f>SUMIF('算数３学期'!$C$1:$AS$1,"*表現処理到達率",'算数３学期'!C34:AS34)</f>
        <v>#DIV/0!</v>
      </c>
      <c r="K33" s="8" t="e">
        <f t="shared" si="2"/>
        <v>#DIV/0!</v>
      </c>
      <c r="L33" s="23" t="e">
        <f t="shared" si="3"/>
        <v>#DIV/0!</v>
      </c>
      <c r="M33" s="12" t="e">
        <f>SUMIF('算数１学期'!$C$1:$AS$1,"*知識理解到達率",'算数１学期'!C34:AS34)</f>
        <v>#DIV/0!</v>
      </c>
      <c r="N33" s="12" t="e">
        <f>SUMIF('算数２学期'!$C$1:$AU$1,"*知識理解到達率",'算数２学期'!C34:AU34)</f>
        <v>#DIV/0!</v>
      </c>
      <c r="O33" s="12" t="e">
        <f>SUMIF('算数３学期'!$C$1:$AS$1,"*知識理解到達率",'算数３学期'!C34:AS34)</f>
        <v>#DIV/0!</v>
      </c>
      <c r="P33" s="8" t="e">
        <f t="shared" si="4"/>
        <v>#DIV/0!</v>
      </c>
      <c r="Q33" s="23" t="e">
        <f t="shared" si="5"/>
        <v>#DIV/0!</v>
      </c>
      <c r="R33" s="12" t="e">
        <f>SUMIF('算数１学期'!$C$1:$AS$1,"*合計到達率",'算数１学期'!C34:AS34)</f>
        <v>#DIV/0!</v>
      </c>
      <c r="S33" s="12" t="e">
        <f>SUMIF('算数２学期'!$C$1:$AU$1,"*合計到達率",'算数２学期'!C34:AU34)</f>
        <v>#DIV/0!</v>
      </c>
      <c r="T33" s="12" t="e">
        <f>SUMIF('算数３学期'!$C$1:$AS$1,"*合計到達率",'算数３学期'!C34:AS34)</f>
        <v>#DIV/0!</v>
      </c>
      <c r="U33" s="8" t="e">
        <f t="shared" si="6"/>
        <v>#DIV/0!</v>
      </c>
      <c r="V33" s="33" t="e">
        <f t="shared" si="7"/>
        <v>#DIV/0!</v>
      </c>
      <c r="W33" s="25" t="e">
        <f t="shared" si="8"/>
        <v>#DIV/0!</v>
      </c>
    </row>
    <row r="34" spans="1:23" ht="13.5">
      <c r="A34" s="6">
        <v>33</v>
      </c>
      <c r="B34" s="6">
        <f>'名簿'!B33</f>
        <v>0</v>
      </c>
      <c r="C34" s="12" t="e">
        <f>SUMIF('算数１学期'!$C$1:$AS$1,"*思考到達率",'算数１学期'!C35:AS35)</f>
        <v>#DIV/0!</v>
      </c>
      <c r="D34" s="12" t="e">
        <f>SUMIF('算数２学期'!$C$1:$AU$1,"*思考到達率",'算数２学期'!C35:AU35)</f>
        <v>#DIV/0!</v>
      </c>
      <c r="E34" s="12" t="e">
        <f>SUMIF('算数３学期'!$C$1:$AS$1,"*思考到達率",'算数３学期'!C35:AS35)</f>
        <v>#DIV/0!</v>
      </c>
      <c r="F34" s="8" t="e">
        <f t="shared" si="0"/>
        <v>#DIV/0!</v>
      </c>
      <c r="G34" s="23" t="e">
        <f t="shared" si="1"/>
        <v>#DIV/0!</v>
      </c>
      <c r="H34" s="12" t="e">
        <f>SUMIF('算数１学期'!$C$1:$AS$1,"*表現処理到達率",'算数１学期'!C35:AS35)</f>
        <v>#DIV/0!</v>
      </c>
      <c r="I34" s="12" t="e">
        <f>SUMIF('算数２学期'!$C$1:$AU$1,"*表現処理到達率",'算数２学期'!C35:AU35)</f>
        <v>#DIV/0!</v>
      </c>
      <c r="J34" s="12" t="e">
        <f>SUMIF('算数３学期'!$C$1:$AS$1,"*表現処理到達率",'算数３学期'!C35:AS35)</f>
        <v>#DIV/0!</v>
      </c>
      <c r="K34" s="8" t="e">
        <f t="shared" si="2"/>
        <v>#DIV/0!</v>
      </c>
      <c r="L34" s="23" t="e">
        <f t="shared" si="3"/>
        <v>#DIV/0!</v>
      </c>
      <c r="M34" s="12" t="e">
        <f>SUMIF('算数１学期'!$C$1:$AS$1,"*知識理解到達率",'算数１学期'!C35:AS35)</f>
        <v>#DIV/0!</v>
      </c>
      <c r="N34" s="12" t="e">
        <f>SUMIF('算数２学期'!$C$1:$AU$1,"*知識理解到達率",'算数２学期'!C35:AU35)</f>
        <v>#DIV/0!</v>
      </c>
      <c r="O34" s="12" t="e">
        <f>SUMIF('算数３学期'!$C$1:$AS$1,"*知識理解到達率",'算数３学期'!C35:AS35)</f>
        <v>#DIV/0!</v>
      </c>
      <c r="P34" s="8" t="e">
        <f t="shared" si="4"/>
        <v>#DIV/0!</v>
      </c>
      <c r="Q34" s="23" t="e">
        <f t="shared" si="5"/>
        <v>#DIV/0!</v>
      </c>
      <c r="R34" s="12" t="e">
        <f>SUMIF('算数１学期'!$C$1:$AS$1,"*合計到達率",'算数１学期'!C35:AS35)</f>
        <v>#DIV/0!</v>
      </c>
      <c r="S34" s="12" t="e">
        <f>SUMIF('算数２学期'!$C$1:$AU$1,"*合計到達率",'算数２学期'!C35:AU35)</f>
        <v>#DIV/0!</v>
      </c>
      <c r="T34" s="12" t="e">
        <f>SUMIF('算数３学期'!$C$1:$AS$1,"*合計到達率",'算数３学期'!C35:AS35)</f>
        <v>#DIV/0!</v>
      </c>
      <c r="U34" s="8" t="e">
        <f t="shared" si="6"/>
        <v>#DIV/0!</v>
      </c>
      <c r="V34" s="33" t="e">
        <f t="shared" si="7"/>
        <v>#DIV/0!</v>
      </c>
      <c r="W34" s="25" t="e">
        <f t="shared" si="8"/>
        <v>#DIV/0!</v>
      </c>
    </row>
    <row r="35" spans="1:23" ht="13.5">
      <c r="A35" s="6">
        <v>34</v>
      </c>
      <c r="B35" s="6">
        <f>'名簿'!B34</f>
        <v>0</v>
      </c>
      <c r="C35" s="12" t="e">
        <f>SUMIF('算数１学期'!$C$1:$AS$1,"*思考到達率",'算数１学期'!C36:AS36)</f>
        <v>#DIV/0!</v>
      </c>
      <c r="D35" s="12" t="e">
        <f>SUMIF('算数２学期'!$C$1:$AU$1,"*思考到達率",'算数２学期'!C36:AU36)</f>
        <v>#DIV/0!</v>
      </c>
      <c r="E35" s="12" t="e">
        <f>SUMIF('算数３学期'!$C$1:$AS$1,"*思考到達率",'算数３学期'!C36:AS36)</f>
        <v>#DIV/0!</v>
      </c>
      <c r="F35" s="8" t="e">
        <f t="shared" si="0"/>
        <v>#DIV/0!</v>
      </c>
      <c r="G35" s="23" t="e">
        <f t="shared" si="1"/>
        <v>#DIV/0!</v>
      </c>
      <c r="H35" s="12" t="e">
        <f>SUMIF('算数１学期'!$C$1:$AS$1,"*表現処理到達率",'算数１学期'!C36:AS36)</f>
        <v>#DIV/0!</v>
      </c>
      <c r="I35" s="12" t="e">
        <f>SUMIF('算数２学期'!$C$1:$AU$1,"*表現処理到達率",'算数２学期'!C36:AU36)</f>
        <v>#DIV/0!</v>
      </c>
      <c r="J35" s="12" t="e">
        <f>SUMIF('算数３学期'!$C$1:$AS$1,"*表現処理到達率",'算数３学期'!C36:AS36)</f>
        <v>#DIV/0!</v>
      </c>
      <c r="K35" s="8" t="e">
        <f t="shared" si="2"/>
        <v>#DIV/0!</v>
      </c>
      <c r="L35" s="23" t="e">
        <f t="shared" si="3"/>
        <v>#DIV/0!</v>
      </c>
      <c r="M35" s="12" t="e">
        <f>SUMIF('算数１学期'!$C$1:$AS$1,"*知識理解到達率",'算数１学期'!C36:AS36)</f>
        <v>#DIV/0!</v>
      </c>
      <c r="N35" s="12" t="e">
        <f>SUMIF('算数２学期'!$C$1:$AU$1,"*知識理解到達率",'算数２学期'!C36:AU36)</f>
        <v>#DIV/0!</v>
      </c>
      <c r="O35" s="12" t="e">
        <f>SUMIF('算数３学期'!$C$1:$AS$1,"*知識理解到達率",'算数３学期'!C36:AS36)</f>
        <v>#DIV/0!</v>
      </c>
      <c r="P35" s="8" t="e">
        <f t="shared" si="4"/>
        <v>#DIV/0!</v>
      </c>
      <c r="Q35" s="23" t="e">
        <f t="shared" si="5"/>
        <v>#DIV/0!</v>
      </c>
      <c r="R35" s="12" t="e">
        <f>SUMIF('算数１学期'!$C$1:$AS$1,"*合計到達率",'算数１学期'!C36:AS36)</f>
        <v>#DIV/0!</v>
      </c>
      <c r="S35" s="12" t="e">
        <f>SUMIF('算数２学期'!$C$1:$AU$1,"*合計到達率",'算数２学期'!C36:AU36)</f>
        <v>#DIV/0!</v>
      </c>
      <c r="T35" s="12" t="e">
        <f>SUMIF('算数３学期'!$C$1:$AS$1,"*合計到達率",'算数３学期'!C36:AS36)</f>
        <v>#DIV/0!</v>
      </c>
      <c r="U35" s="8" t="e">
        <f t="shared" si="6"/>
        <v>#DIV/0!</v>
      </c>
      <c r="V35" s="33" t="e">
        <f t="shared" si="7"/>
        <v>#DIV/0!</v>
      </c>
      <c r="W35" s="25" t="e">
        <f t="shared" si="8"/>
        <v>#DIV/0!</v>
      </c>
    </row>
    <row r="36" spans="1:23" ht="13.5">
      <c r="A36" s="6">
        <v>35</v>
      </c>
      <c r="B36" s="6">
        <f>'名簿'!B35</f>
        <v>0</v>
      </c>
      <c r="C36" s="12" t="e">
        <f>SUMIF('算数１学期'!$C$1:$AS$1,"*思考到達率",'算数１学期'!C37:AS37)</f>
        <v>#DIV/0!</v>
      </c>
      <c r="D36" s="12" t="e">
        <f>SUMIF('算数２学期'!$C$1:$AU$1,"*思考到達率",'算数２学期'!C37:AU37)</f>
        <v>#DIV/0!</v>
      </c>
      <c r="E36" s="12" t="e">
        <f>SUMIF('算数３学期'!$C$1:$AS$1,"*思考到達率",'算数３学期'!C37:AS37)</f>
        <v>#DIV/0!</v>
      </c>
      <c r="F36" s="8" t="e">
        <f t="shared" si="0"/>
        <v>#DIV/0!</v>
      </c>
      <c r="G36" s="23" t="e">
        <f t="shared" si="1"/>
        <v>#DIV/0!</v>
      </c>
      <c r="H36" s="12" t="e">
        <f>SUMIF('算数１学期'!$C$1:$AS$1,"*表現処理到達率",'算数１学期'!C37:AS37)</f>
        <v>#DIV/0!</v>
      </c>
      <c r="I36" s="12" t="e">
        <f>SUMIF('算数２学期'!$C$1:$AU$1,"*表現処理到達率",'算数２学期'!C37:AU37)</f>
        <v>#DIV/0!</v>
      </c>
      <c r="J36" s="12" t="e">
        <f>SUMIF('算数３学期'!$C$1:$AS$1,"*表現処理到達率",'算数３学期'!C37:AS37)</f>
        <v>#DIV/0!</v>
      </c>
      <c r="K36" s="8" t="e">
        <f t="shared" si="2"/>
        <v>#DIV/0!</v>
      </c>
      <c r="L36" s="23" t="e">
        <f t="shared" si="3"/>
        <v>#DIV/0!</v>
      </c>
      <c r="M36" s="12" t="e">
        <f>SUMIF('算数１学期'!$C$1:$AS$1,"*知識理解到達率",'算数１学期'!C37:AS37)</f>
        <v>#DIV/0!</v>
      </c>
      <c r="N36" s="12" t="e">
        <f>SUMIF('算数２学期'!$C$1:$AU$1,"*知識理解到達率",'算数２学期'!C37:AU37)</f>
        <v>#DIV/0!</v>
      </c>
      <c r="O36" s="12" t="e">
        <f>SUMIF('算数３学期'!$C$1:$AS$1,"*知識理解到達率",'算数３学期'!C37:AS37)</f>
        <v>#DIV/0!</v>
      </c>
      <c r="P36" s="8" t="e">
        <f t="shared" si="4"/>
        <v>#DIV/0!</v>
      </c>
      <c r="Q36" s="23" t="e">
        <f t="shared" si="5"/>
        <v>#DIV/0!</v>
      </c>
      <c r="R36" s="12" t="e">
        <f>SUMIF('算数１学期'!$C$1:$AS$1,"*合計到達率",'算数１学期'!C37:AS37)</f>
        <v>#DIV/0!</v>
      </c>
      <c r="S36" s="12" t="e">
        <f>SUMIF('算数２学期'!$C$1:$AU$1,"*合計到達率",'算数２学期'!C37:AU37)</f>
        <v>#DIV/0!</v>
      </c>
      <c r="T36" s="12" t="e">
        <f>SUMIF('算数３学期'!$C$1:$AS$1,"*合計到達率",'算数３学期'!C37:AS37)</f>
        <v>#DIV/0!</v>
      </c>
      <c r="U36" s="8" t="e">
        <f t="shared" si="6"/>
        <v>#DIV/0!</v>
      </c>
      <c r="V36" s="33" t="e">
        <f t="shared" si="7"/>
        <v>#DIV/0!</v>
      </c>
      <c r="W36" s="25" t="e">
        <f t="shared" si="8"/>
        <v>#DIV/0!</v>
      </c>
    </row>
    <row r="37" spans="1:23" ht="13.5">
      <c r="A37" s="6">
        <v>36</v>
      </c>
      <c r="B37" s="6">
        <f>'名簿'!B36</f>
        <v>0</v>
      </c>
      <c r="C37" s="12" t="e">
        <f>SUMIF('算数１学期'!$C$1:$AS$1,"*思考到達率",'算数１学期'!C38:AS38)</f>
        <v>#DIV/0!</v>
      </c>
      <c r="D37" s="12" t="e">
        <f>SUMIF('算数２学期'!$C$1:$AU$1,"*思考到達率",'算数２学期'!C38:AU38)</f>
        <v>#DIV/0!</v>
      </c>
      <c r="E37" s="12" t="e">
        <f>SUMIF('算数３学期'!$C$1:$AS$1,"*思考到達率",'算数３学期'!C38:AS38)</f>
        <v>#DIV/0!</v>
      </c>
      <c r="F37" s="8" t="e">
        <f t="shared" si="0"/>
        <v>#DIV/0!</v>
      </c>
      <c r="G37" s="23" t="e">
        <f t="shared" si="1"/>
        <v>#DIV/0!</v>
      </c>
      <c r="H37" s="12" t="e">
        <f>SUMIF('算数１学期'!$C$1:$AS$1,"*表現処理到達率",'算数１学期'!C38:AS38)</f>
        <v>#DIV/0!</v>
      </c>
      <c r="I37" s="12" t="e">
        <f>SUMIF('算数２学期'!$C$1:$AU$1,"*表現処理到達率",'算数２学期'!C38:AU38)</f>
        <v>#DIV/0!</v>
      </c>
      <c r="J37" s="12" t="e">
        <f>SUMIF('算数３学期'!$C$1:$AS$1,"*表現処理到達率",'算数３学期'!C38:AS38)</f>
        <v>#DIV/0!</v>
      </c>
      <c r="K37" s="8" t="e">
        <f t="shared" si="2"/>
        <v>#DIV/0!</v>
      </c>
      <c r="L37" s="23" t="e">
        <f t="shared" si="3"/>
        <v>#DIV/0!</v>
      </c>
      <c r="M37" s="12" t="e">
        <f>SUMIF('算数１学期'!$C$1:$AS$1,"*知識理解到達率",'算数１学期'!C38:AS38)</f>
        <v>#DIV/0!</v>
      </c>
      <c r="N37" s="12" t="e">
        <f>SUMIF('算数２学期'!$C$1:$AU$1,"*知識理解到達率",'算数２学期'!C38:AU38)</f>
        <v>#DIV/0!</v>
      </c>
      <c r="O37" s="12" t="e">
        <f>SUMIF('算数３学期'!$C$1:$AS$1,"*知識理解到達率",'算数３学期'!C38:AS38)</f>
        <v>#DIV/0!</v>
      </c>
      <c r="P37" s="8" t="e">
        <f t="shared" si="4"/>
        <v>#DIV/0!</v>
      </c>
      <c r="Q37" s="23" t="e">
        <f t="shared" si="5"/>
        <v>#DIV/0!</v>
      </c>
      <c r="R37" s="12" t="e">
        <f>SUMIF('算数１学期'!$C$1:$AS$1,"*合計到達率",'算数１学期'!C38:AS38)</f>
        <v>#DIV/0!</v>
      </c>
      <c r="S37" s="12" t="e">
        <f>SUMIF('算数２学期'!$C$1:$AU$1,"*合計到達率",'算数２学期'!C38:AU38)</f>
        <v>#DIV/0!</v>
      </c>
      <c r="T37" s="12" t="e">
        <f>SUMIF('算数３学期'!$C$1:$AS$1,"*合計到達率",'算数３学期'!C38:AS38)</f>
        <v>#DIV/0!</v>
      </c>
      <c r="U37" s="8" t="e">
        <f t="shared" si="6"/>
        <v>#DIV/0!</v>
      </c>
      <c r="V37" s="33" t="e">
        <f t="shared" si="7"/>
        <v>#DIV/0!</v>
      </c>
      <c r="W37" s="25" t="e">
        <f t="shared" si="8"/>
        <v>#DIV/0!</v>
      </c>
    </row>
    <row r="38" spans="1:23" ht="13.5">
      <c r="A38" s="6">
        <v>37</v>
      </c>
      <c r="B38" s="6">
        <f>'名簿'!B37</f>
        <v>0</v>
      </c>
      <c r="C38" s="12" t="e">
        <f>SUMIF('算数１学期'!$C$1:$AS$1,"*思考到達率",'算数１学期'!C39:AS39)</f>
        <v>#DIV/0!</v>
      </c>
      <c r="D38" s="12" t="e">
        <f>SUMIF('算数２学期'!$C$1:$AU$1,"*思考到達率",'算数２学期'!C39:AU39)</f>
        <v>#DIV/0!</v>
      </c>
      <c r="E38" s="12" t="e">
        <f>SUMIF('算数３学期'!$C$1:$AS$1,"*思考到達率",'算数３学期'!C39:AS39)</f>
        <v>#DIV/0!</v>
      </c>
      <c r="F38" s="8" t="e">
        <f t="shared" si="0"/>
        <v>#DIV/0!</v>
      </c>
      <c r="G38" s="23" t="e">
        <f t="shared" si="1"/>
        <v>#DIV/0!</v>
      </c>
      <c r="H38" s="12" t="e">
        <f>SUMIF('算数１学期'!$C$1:$AS$1,"*表現処理到達率",'算数１学期'!C39:AS39)</f>
        <v>#DIV/0!</v>
      </c>
      <c r="I38" s="12" t="e">
        <f>SUMIF('算数２学期'!$C$1:$AU$1,"*表現処理到達率",'算数２学期'!C39:AU39)</f>
        <v>#DIV/0!</v>
      </c>
      <c r="J38" s="12" t="e">
        <f>SUMIF('算数３学期'!$C$1:$AS$1,"*表現処理到達率",'算数３学期'!C39:AS39)</f>
        <v>#DIV/0!</v>
      </c>
      <c r="K38" s="8" t="e">
        <f t="shared" si="2"/>
        <v>#DIV/0!</v>
      </c>
      <c r="L38" s="23" t="e">
        <f t="shared" si="3"/>
        <v>#DIV/0!</v>
      </c>
      <c r="M38" s="12" t="e">
        <f>SUMIF('算数１学期'!$C$1:$AS$1,"*知識理解到達率",'算数１学期'!C39:AS39)</f>
        <v>#DIV/0!</v>
      </c>
      <c r="N38" s="12" t="e">
        <f>SUMIF('算数２学期'!$C$1:$AU$1,"*知識理解到達率",'算数２学期'!C39:AU39)</f>
        <v>#DIV/0!</v>
      </c>
      <c r="O38" s="12" t="e">
        <f>SUMIF('算数３学期'!$C$1:$AS$1,"*知識理解到達率",'算数３学期'!C39:AS39)</f>
        <v>#DIV/0!</v>
      </c>
      <c r="P38" s="8" t="e">
        <f t="shared" si="4"/>
        <v>#DIV/0!</v>
      </c>
      <c r="Q38" s="23" t="e">
        <f t="shared" si="5"/>
        <v>#DIV/0!</v>
      </c>
      <c r="R38" s="12" t="e">
        <f>SUMIF('算数１学期'!$C$1:$AS$1,"*合計到達率",'算数１学期'!C39:AS39)</f>
        <v>#DIV/0!</v>
      </c>
      <c r="S38" s="12" t="e">
        <f>SUMIF('算数２学期'!$C$1:$AU$1,"*合計到達率",'算数２学期'!C39:AU39)</f>
        <v>#DIV/0!</v>
      </c>
      <c r="T38" s="12" t="e">
        <f>SUMIF('算数３学期'!$C$1:$AS$1,"*合計到達率",'算数３学期'!C39:AS39)</f>
        <v>#DIV/0!</v>
      </c>
      <c r="U38" s="8" t="e">
        <f t="shared" si="6"/>
        <v>#DIV/0!</v>
      </c>
      <c r="V38" s="33" t="e">
        <f t="shared" si="7"/>
        <v>#DIV/0!</v>
      </c>
      <c r="W38" s="25" t="e">
        <f t="shared" si="8"/>
        <v>#DIV/0!</v>
      </c>
    </row>
    <row r="39" spans="1:23" ht="13.5">
      <c r="A39" s="6">
        <v>38</v>
      </c>
      <c r="B39" s="6">
        <f>'名簿'!B38</f>
        <v>0</v>
      </c>
      <c r="C39" s="12" t="e">
        <f>SUMIF('算数１学期'!$C$1:$AS$1,"*思考到達率",'算数１学期'!C40:AS40)</f>
        <v>#DIV/0!</v>
      </c>
      <c r="D39" s="12" t="e">
        <f>SUMIF('算数２学期'!$C$1:$AU$1,"*思考到達率",'算数２学期'!C40:AU40)</f>
        <v>#DIV/0!</v>
      </c>
      <c r="E39" s="12" t="e">
        <f>SUMIF('算数３学期'!$C$1:$AS$1,"*思考到達率",'算数３学期'!C40:AS40)</f>
        <v>#DIV/0!</v>
      </c>
      <c r="F39" s="8" t="e">
        <f t="shared" si="0"/>
        <v>#DIV/0!</v>
      </c>
      <c r="G39" s="23" t="e">
        <f t="shared" si="1"/>
        <v>#DIV/0!</v>
      </c>
      <c r="H39" s="12" t="e">
        <f>SUMIF('算数１学期'!$C$1:$AS$1,"*表現処理到達率",'算数１学期'!C40:AS40)</f>
        <v>#DIV/0!</v>
      </c>
      <c r="I39" s="12" t="e">
        <f>SUMIF('算数２学期'!$C$1:$AU$1,"*表現処理到達率",'算数２学期'!C40:AU40)</f>
        <v>#DIV/0!</v>
      </c>
      <c r="J39" s="12" t="e">
        <f>SUMIF('算数３学期'!$C$1:$AS$1,"*表現処理到達率",'算数３学期'!C40:AS40)</f>
        <v>#DIV/0!</v>
      </c>
      <c r="K39" s="8" t="e">
        <f t="shared" si="2"/>
        <v>#DIV/0!</v>
      </c>
      <c r="L39" s="23" t="e">
        <f t="shared" si="3"/>
        <v>#DIV/0!</v>
      </c>
      <c r="M39" s="12" t="e">
        <f>SUMIF('算数１学期'!$C$1:$AS$1,"*知識理解到達率",'算数１学期'!C40:AS40)</f>
        <v>#DIV/0!</v>
      </c>
      <c r="N39" s="12" t="e">
        <f>SUMIF('算数２学期'!$C$1:$AU$1,"*知識理解到達率",'算数２学期'!C40:AU40)</f>
        <v>#DIV/0!</v>
      </c>
      <c r="O39" s="12" t="e">
        <f>SUMIF('算数３学期'!$C$1:$AS$1,"*知識理解到達率",'算数３学期'!C40:AS40)</f>
        <v>#DIV/0!</v>
      </c>
      <c r="P39" s="8" t="e">
        <f t="shared" si="4"/>
        <v>#DIV/0!</v>
      </c>
      <c r="Q39" s="23" t="e">
        <f t="shared" si="5"/>
        <v>#DIV/0!</v>
      </c>
      <c r="R39" s="12" t="e">
        <f>SUMIF('算数１学期'!$C$1:$AS$1,"*合計到達率",'算数１学期'!C40:AS40)</f>
        <v>#DIV/0!</v>
      </c>
      <c r="S39" s="12" t="e">
        <f>SUMIF('算数２学期'!$C$1:$AU$1,"*合計到達率",'算数２学期'!C40:AU40)</f>
        <v>#DIV/0!</v>
      </c>
      <c r="T39" s="12" t="e">
        <f>SUMIF('算数３学期'!$C$1:$AS$1,"*合計到達率",'算数３学期'!C40:AS40)</f>
        <v>#DIV/0!</v>
      </c>
      <c r="U39" s="8" t="e">
        <f t="shared" si="6"/>
        <v>#DIV/0!</v>
      </c>
      <c r="V39" s="33" t="e">
        <f t="shared" si="7"/>
        <v>#DIV/0!</v>
      </c>
      <c r="W39" s="25" t="e">
        <f t="shared" si="8"/>
        <v>#DIV/0!</v>
      </c>
    </row>
    <row r="40" spans="1:23" ht="13.5">
      <c r="A40" s="6">
        <v>39</v>
      </c>
      <c r="B40" s="6">
        <f>'名簿'!B39</f>
        <v>0</v>
      </c>
      <c r="C40" s="12" t="e">
        <f>SUMIF('算数１学期'!$C$1:$AS$1,"*思考到達率",'算数１学期'!C41:AS41)</f>
        <v>#DIV/0!</v>
      </c>
      <c r="D40" s="12" t="e">
        <f>SUMIF('算数２学期'!$C$1:$AU$1,"*思考到達率",'算数２学期'!C41:AU41)</f>
        <v>#DIV/0!</v>
      </c>
      <c r="E40" s="12" t="e">
        <f>SUMIF('算数３学期'!$C$1:$AS$1,"*思考到達率",'算数３学期'!C41:AS41)</f>
        <v>#DIV/0!</v>
      </c>
      <c r="F40" s="8" t="e">
        <f t="shared" si="0"/>
        <v>#DIV/0!</v>
      </c>
      <c r="G40" s="23" t="e">
        <f t="shared" si="1"/>
        <v>#DIV/0!</v>
      </c>
      <c r="H40" s="12" t="e">
        <f>SUMIF('算数１学期'!$C$1:$AS$1,"*表現処理到達率",'算数１学期'!C41:AS41)</f>
        <v>#DIV/0!</v>
      </c>
      <c r="I40" s="12" t="e">
        <f>SUMIF('算数２学期'!$C$1:$AU$1,"*表現処理到達率",'算数２学期'!C41:AU41)</f>
        <v>#DIV/0!</v>
      </c>
      <c r="J40" s="12" t="e">
        <f>SUMIF('算数３学期'!$C$1:$AS$1,"*表現処理到達率",'算数３学期'!C41:AS41)</f>
        <v>#DIV/0!</v>
      </c>
      <c r="K40" s="8" t="e">
        <f t="shared" si="2"/>
        <v>#DIV/0!</v>
      </c>
      <c r="L40" s="23" t="e">
        <f t="shared" si="3"/>
        <v>#DIV/0!</v>
      </c>
      <c r="M40" s="12" t="e">
        <f>SUMIF('算数１学期'!$C$1:$AS$1,"*知識理解到達率",'算数１学期'!C41:AS41)</f>
        <v>#DIV/0!</v>
      </c>
      <c r="N40" s="12" t="e">
        <f>SUMIF('算数２学期'!$C$1:$AU$1,"*知識理解到達率",'算数２学期'!C41:AU41)</f>
        <v>#DIV/0!</v>
      </c>
      <c r="O40" s="12" t="e">
        <f>SUMIF('算数３学期'!$C$1:$AS$1,"*知識理解到達率",'算数３学期'!C41:AS41)</f>
        <v>#DIV/0!</v>
      </c>
      <c r="P40" s="8" t="e">
        <f t="shared" si="4"/>
        <v>#DIV/0!</v>
      </c>
      <c r="Q40" s="23" t="e">
        <f t="shared" si="5"/>
        <v>#DIV/0!</v>
      </c>
      <c r="R40" s="12" t="e">
        <f>SUMIF('算数１学期'!$C$1:$AS$1,"*合計到達率",'算数１学期'!C41:AS41)</f>
        <v>#DIV/0!</v>
      </c>
      <c r="S40" s="12" t="e">
        <f>SUMIF('算数２学期'!$C$1:$AU$1,"*合計到達率",'算数２学期'!C41:AU41)</f>
        <v>#DIV/0!</v>
      </c>
      <c r="T40" s="12" t="e">
        <f>SUMIF('算数３学期'!$C$1:$AS$1,"*合計到達率",'算数３学期'!C41:AS41)</f>
        <v>#DIV/0!</v>
      </c>
      <c r="U40" s="8" t="e">
        <f t="shared" si="6"/>
        <v>#DIV/0!</v>
      </c>
      <c r="V40" s="33" t="e">
        <f t="shared" si="7"/>
        <v>#DIV/0!</v>
      </c>
      <c r="W40" s="25" t="e">
        <f t="shared" si="8"/>
        <v>#DIV/0!</v>
      </c>
    </row>
    <row r="41" spans="1:23" ht="13.5">
      <c r="A41" s="6">
        <v>40</v>
      </c>
      <c r="B41" s="6">
        <f>'名簿'!B40</f>
        <v>0</v>
      </c>
      <c r="C41" s="12" t="e">
        <f>SUMIF('算数１学期'!$C$1:$AS$1,"*思考到達率",'算数１学期'!C42:AS42)</f>
        <v>#DIV/0!</v>
      </c>
      <c r="D41" s="12" t="e">
        <f>SUMIF('算数２学期'!$C$1:$AU$1,"*思考到達率",'算数２学期'!C42:AU42)</f>
        <v>#DIV/0!</v>
      </c>
      <c r="E41" s="12" t="e">
        <f>SUMIF('算数３学期'!$C$1:$AS$1,"*思考到達率",'算数３学期'!C42:AS42)</f>
        <v>#DIV/0!</v>
      </c>
      <c r="F41" s="8" t="e">
        <f t="shared" si="0"/>
        <v>#DIV/0!</v>
      </c>
      <c r="G41" s="23" t="e">
        <f t="shared" si="1"/>
        <v>#DIV/0!</v>
      </c>
      <c r="H41" s="12" t="e">
        <f>SUMIF('算数１学期'!$C$1:$AS$1,"*表現処理到達率",'算数１学期'!C42:AS42)</f>
        <v>#DIV/0!</v>
      </c>
      <c r="I41" s="12" t="e">
        <f>SUMIF('算数２学期'!$C$1:$AU$1,"*表現処理到達率",'算数２学期'!C42:AU42)</f>
        <v>#DIV/0!</v>
      </c>
      <c r="J41" s="12" t="e">
        <f>SUMIF('算数３学期'!$C$1:$AS$1,"*表現処理到達率",'算数３学期'!C42:AS42)</f>
        <v>#DIV/0!</v>
      </c>
      <c r="K41" s="8" t="e">
        <f t="shared" si="2"/>
        <v>#DIV/0!</v>
      </c>
      <c r="L41" s="23" t="e">
        <f t="shared" si="3"/>
        <v>#DIV/0!</v>
      </c>
      <c r="M41" s="12" t="e">
        <f>SUMIF('算数１学期'!$C$1:$AS$1,"*知識理解到達率",'算数１学期'!C42:AS42)</f>
        <v>#DIV/0!</v>
      </c>
      <c r="N41" s="12" t="e">
        <f>SUMIF('算数２学期'!$C$1:$AU$1,"*知識理解到達率",'算数２学期'!C42:AU42)</f>
        <v>#DIV/0!</v>
      </c>
      <c r="O41" s="12" t="e">
        <f>SUMIF('算数３学期'!$C$1:$AS$1,"*知識理解到達率",'算数３学期'!C42:AS42)</f>
        <v>#DIV/0!</v>
      </c>
      <c r="P41" s="8" t="e">
        <f t="shared" si="4"/>
        <v>#DIV/0!</v>
      </c>
      <c r="Q41" s="23" t="e">
        <f t="shared" si="5"/>
        <v>#DIV/0!</v>
      </c>
      <c r="R41" s="12" t="e">
        <f>SUMIF('算数１学期'!$C$1:$AS$1,"*合計到達率",'算数１学期'!C42:AS42)</f>
        <v>#DIV/0!</v>
      </c>
      <c r="S41" s="12" t="e">
        <f>SUMIF('算数２学期'!$C$1:$AU$1,"*合計到達率",'算数２学期'!C42:AU42)</f>
        <v>#DIV/0!</v>
      </c>
      <c r="T41" s="12" t="e">
        <f>SUMIF('算数３学期'!$C$1:$AS$1,"*合計到達率",'算数３学期'!C42:AS42)</f>
        <v>#DIV/0!</v>
      </c>
      <c r="U41" s="8" t="e">
        <f t="shared" si="6"/>
        <v>#DIV/0!</v>
      </c>
      <c r="V41" s="33" t="e">
        <f t="shared" si="7"/>
        <v>#DIV/0!</v>
      </c>
      <c r="W41" s="25" t="e">
        <f t="shared" si="8"/>
        <v>#DIV/0!</v>
      </c>
    </row>
  </sheetData>
  <sheetProtection sheet="1" objects="1" scenarios="1"/>
  <printOptions gridLines="1"/>
  <pageMargins left="0.787" right="0.787" top="0.984" bottom="0.984" header="0.512" footer="0.512"/>
  <pageSetup fitToHeight="1" fitToWidth="1" horizontalDpi="720" verticalDpi="720" orientation="landscape" paperSize="9" scale="71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zoomScaleSheetLayoutView="100" zoomScalePageLayoutView="0" workbookViewId="0" topLeftCell="A1">
      <pane xSplit="2" topLeftCell="C1" activePane="topRight" state="frozen"/>
      <selection pane="topLeft" activeCell="AM9" sqref="AM9"/>
      <selection pane="topRight" activeCell="J25" sqref="J25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17" width="6.625" style="16" customWidth="1"/>
    <col min="18" max="18" width="8.25390625" style="17" customWidth="1"/>
    <col min="19" max="19" width="6.75390625" style="17" customWidth="1"/>
    <col min="20" max="20" width="4.50390625" style="28" customWidth="1"/>
    <col min="21" max="21" width="4.50390625" style="17" customWidth="1"/>
    <col min="22" max="23" width="8.25390625" style="17" customWidth="1"/>
    <col min="24" max="24" width="4.50390625" style="28" customWidth="1"/>
    <col min="25" max="25" width="4.50390625" style="17" customWidth="1"/>
    <col min="26" max="27" width="8.625" style="17" customWidth="1"/>
    <col min="28" max="28" width="4.50390625" style="28" customWidth="1"/>
    <col min="29" max="29" width="4.50390625" style="17" customWidth="1"/>
    <col min="30" max="30" width="6.625" style="17" customWidth="1"/>
    <col min="31" max="31" width="6.625" style="19" customWidth="1"/>
    <col min="32" max="32" width="4.625" style="28" customWidth="1"/>
    <col min="33" max="33" width="6.625" style="17" customWidth="1"/>
    <col min="34" max="34" width="4.625" style="17" customWidth="1"/>
    <col min="35" max="35" width="6.625" style="20" customWidth="1"/>
    <col min="36" max="36" width="6.625" style="15" customWidth="1"/>
    <col min="37" max="16384" width="9.00390625" style="15" customWidth="1"/>
  </cols>
  <sheetData>
    <row r="1" spans="1:35" s="6" customFormat="1" ht="54">
      <c r="A1" s="1" t="s">
        <v>3</v>
      </c>
      <c r="B1" s="6" t="s">
        <v>1</v>
      </c>
      <c r="C1" s="2" t="s">
        <v>57</v>
      </c>
      <c r="D1" s="2" t="s">
        <v>16</v>
      </c>
      <c r="E1" s="2" t="s">
        <v>158</v>
      </c>
      <c r="F1" s="2" t="s">
        <v>60</v>
      </c>
      <c r="G1" s="2" t="s">
        <v>67</v>
      </c>
      <c r="H1" s="2" t="s">
        <v>14</v>
      </c>
      <c r="I1" s="2" t="s">
        <v>151</v>
      </c>
      <c r="J1" s="2" t="s">
        <v>70</v>
      </c>
      <c r="K1" s="2" t="s">
        <v>71</v>
      </c>
      <c r="L1" s="2" t="s">
        <v>72</v>
      </c>
      <c r="M1" s="2" t="s">
        <v>151</v>
      </c>
      <c r="N1" s="2"/>
      <c r="O1" s="2"/>
      <c r="P1" s="2"/>
      <c r="Q1" s="2"/>
      <c r="R1" s="3" t="s">
        <v>15</v>
      </c>
      <c r="S1" s="3" t="s">
        <v>39</v>
      </c>
      <c r="T1" s="26" t="s">
        <v>15</v>
      </c>
      <c r="U1" s="3" t="s">
        <v>138</v>
      </c>
      <c r="V1" s="3" t="s">
        <v>151</v>
      </c>
      <c r="W1" s="3" t="s">
        <v>153</v>
      </c>
      <c r="X1" s="26" t="s">
        <v>151</v>
      </c>
      <c r="Y1" s="3" t="s">
        <v>138</v>
      </c>
      <c r="Z1" s="3" t="s">
        <v>14</v>
      </c>
      <c r="AA1" s="3" t="s">
        <v>38</v>
      </c>
      <c r="AB1" s="26" t="s">
        <v>14</v>
      </c>
      <c r="AC1" s="3" t="s">
        <v>138</v>
      </c>
      <c r="AD1" s="3" t="s">
        <v>5</v>
      </c>
      <c r="AE1" s="5" t="s">
        <v>35</v>
      </c>
      <c r="AF1" s="26" t="s">
        <v>0</v>
      </c>
      <c r="AG1" s="3" t="s">
        <v>2</v>
      </c>
      <c r="AH1" s="1" t="s">
        <v>139</v>
      </c>
      <c r="AI1" s="12"/>
    </row>
    <row r="2" spans="1:35" s="6" customFormat="1" ht="13.5">
      <c r="A2" s="1"/>
      <c r="B2" s="6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>
        <f aca="true" t="shared" si="0" ref="R2:R42">SUMIF($C$1:$Q$1,"*思考",C2:Q2)</f>
        <v>0</v>
      </c>
      <c r="S2" s="8" t="e">
        <f>R2/$R$2</f>
        <v>#DIV/0!</v>
      </c>
      <c r="T2" s="26"/>
      <c r="U2" s="3">
        <f>COUNTIF($T$3:$T$50,"◎")</f>
        <v>0</v>
      </c>
      <c r="V2" s="7">
        <f>SUMIF($C$1:$Q$1,"*表現処理",C2:Q2)</f>
        <v>0</v>
      </c>
      <c r="W2" s="8" t="e">
        <f>V2/$V$2</f>
        <v>#DIV/0!</v>
      </c>
      <c r="X2" s="26"/>
      <c r="Y2" s="3">
        <f>COUNTIF($X$3:$X$50,"◎")</f>
        <v>0</v>
      </c>
      <c r="Z2" s="7">
        <f aca="true" t="shared" si="1" ref="Z2:Z42">SUMIF($C$1:$Q$1,"*知識理解",C2:Q2)</f>
        <v>0</v>
      </c>
      <c r="AA2" s="8" t="e">
        <f>Z2/$Z$2</f>
        <v>#DIV/0!</v>
      </c>
      <c r="AB2" s="26"/>
      <c r="AC2" s="3">
        <f>COUNTIF($AB$3:$AB$50,"◎")</f>
        <v>0</v>
      </c>
      <c r="AD2" s="7">
        <f aca="true" t="shared" si="2" ref="AD2:AD42">SUM(C2:Q2)</f>
        <v>0</v>
      </c>
      <c r="AE2" s="8" t="e">
        <f>AD2/$AD$2</f>
        <v>#DIV/0!</v>
      </c>
      <c r="AF2" s="26"/>
      <c r="AG2" s="3"/>
      <c r="AH2" s="6">
        <f>COUNTIF($AF$3:$AF$50,"a")</f>
        <v>0</v>
      </c>
      <c r="AI2" s="12"/>
    </row>
    <row r="3" spans="1:35" s="6" customFormat="1" ht="13.5">
      <c r="A3" s="6">
        <v>1</v>
      </c>
      <c r="B3" s="6">
        <f>'名簿'!B1</f>
        <v>0</v>
      </c>
      <c r="C3" s="2"/>
      <c r="D3" s="2"/>
      <c r="E3" s="11"/>
      <c r="F3" s="11"/>
      <c r="G3" s="11"/>
      <c r="H3" s="11"/>
      <c r="I3" s="11"/>
      <c r="J3" s="2"/>
      <c r="K3" s="2"/>
      <c r="L3" s="11"/>
      <c r="M3" s="10"/>
      <c r="N3" s="10"/>
      <c r="O3" s="10"/>
      <c r="P3" s="10"/>
      <c r="Q3" s="10"/>
      <c r="R3" s="7">
        <f t="shared" si="0"/>
        <v>0</v>
      </c>
      <c r="S3" s="8" t="e">
        <f aca="true" t="shared" si="3" ref="S3:S42">R3/$R$2</f>
        <v>#DIV/0!</v>
      </c>
      <c r="T3" s="27" t="e">
        <f aca="true" t="shared" si="4" ref="T3:T42">VLOOKUP(S3,$AI$5:$AJ$8,2)</f>
        <v>#DIV/0!</v>
      </c>
      <c r="U3" s="3">
        <f>COUNTIF($T$3:$T$50,"○")</f>
        <v>0</v>
      </c>
      <c r="V3" s="7">
        <f aca="true" t="shared" si="5" ref="V3:V42">SUMIF($C$1:$Q$1,"*表現処理",C3:Q3)</f>
        <v>0</v>
      </c>
      <c r="W3" s="8" t="e">
        <f aca="true" t="shared" si="6" ref="W3:W42">V3/$V$2</f>
        <v>#DIV/0!</v>
      </c>
      <c r="X3" s="27" t="e">
        <f aca="true" t="shared" si="7" ref="X3:X42">VLOOKUP(W3,$AI$5:$AJ$8,2)</f>
        <v>#DIV/0!</v>
      </c>
      <c r="Y3" s="3">
        <f>COUNTIF($X$3:$X$50,"○")</f>
        <v>0</v>
      </c>
      <c r="Z3" s="7">
        <f t="shared" si="1"/>
        <v>0</v>
      </c>
      <c r="AA3" s="8" t="e">
        <f aca="true" t="shared" si="8" ref="AA3:AA42">Z3/$Z$2</f>
        <v>#DIV/0!</v>
      </c>
      <c r="AB3" s="27" t="e">
        <f aca="true" t="shared" si="9" ref="AB3:AB42">VLOOKUP(AA3,$AI$5:$AJ$8,2)</f>
        <v>#DIV/0!</v>
      </c>
      <c r="AC3" s="3">
        <f>COUNTIF($AB$3:$AB$50,"○")</f>
        <v>0</v>
      </c>
      <c r="AD3" s="7">
        <f t="shared" si="2"/>
        <v>0</v>
      </c>
      <c r="AE3" s="8" t="e">
        <f aca="true" t="shared" si="10" ref="AE3:AE42">AD3/$AD$2</f>
        <v>#DIV/0!</v>
      </c>
      <c r="AF3" s="27" t="e">
        <f>VLOOKUP(AE3,$AI$10:$AJ$13,2)</f>
        <v>#DIV/0!</v>
      </c>
      <c r="AG3" s="7">
        <f aca="true" t="shared" si="11" ref="AG3:AG42">RANK(AD3,$AD$3:$AD$42)</f>
        <v>1</v>
      </c>
      <c r="AH3" s="6">
        <f>COUNTIF($AF$3:$AF$50,"b")</f>
        <v>0</v>
      </c>
      <c r="AI3" s="12"/>
    </row>
    <row r="4" spans="1:35" s="6" customFormat="1" ht="13.5">
      <c r="A4" s="6">
        <v>2</v>
      </c>
      <c r="B4" s="6">
        <f>'名簿'!B2</f>
        <v>0</v>
      </c>
      <c r="C4" s="2"/>
      <c r="D4" s="2"/>
      <c r="E4" s="11"/>
      <c r="F4" s="11"/>
      <c r="G4" s="11"/>
      <c r="H4" s="11"/>
      <c r="I4" s="11"/>
      <c r="J4" s="2"/>
      <c r="K4" s="2"/>
      <c r="L4" s="11"/>
      <c r="M4" s="10"/>
      <c r="N4" s="10"/>
      <c r="O4" s="10"/>
      <c r="P4" s="10"/>
      <c r="Q4" s="10"/>
      <c r="R4" s="7">
        <f t="shared" si="0"/>
        <v>0</v>
      </c>
      <c r="S4" s="8" t="e">
        <f t="shared" si="3"/>
        <v>#DIV/0!</v>
      </c>
      <c r="T4" s="27" t="e">
        <f t="shared" si="4"/>
        <v>#DIV/0!</v>
      </c>
      <c r="U4" s="3">
        <f>COUNTIF($T$3:$T$50,"△")</f>
        <v>0</v>
      </c>
      <c r="V4" s="7">
        <f t="shared" si="5"/>
        <v>0</v>
      </c>
      <c r="W4" s="8" t="e">
        <f t="shared" si="6"/>
        <v>#DIV/0!</v>
      </c>
      <c r="X4" s="27" t="e">
        <f t="shared" si="7"/>
        <v>#DIV/0!</v>
      </c>
      <c r="Y4" s="3">
        <f>COUNTIF($X$3:$X$50,"△")</f>
        <v>0</v>
      </c>
      <c r="Z4" s="7">
        <f t="shared" si="1"/>
        <v>0</v>
      </c>
      <c r="AA4" s="8" t="e">
        <f t="shared" si="8"/>
        <v>#DIV/0!</v>
      </c>
      <c r="AB4" s="27" t="e">
        <f t="shared" si="9"/>
        <v>#DIV/0!</v>
      </c>
      <c r="AC4" s="3">
        <f>COUNTIF($AB$3:$AB$50,"△")</f>
        <v>0</v>
      </c>
      <c r="AD4" s="7">
        <f t="shared" si="2"/>
        <v>0</v>
      </c>
      <c r="AE4" s="8" t="e">
        <f t="shared" si="10"/>
        <v>#DIV/0!</v>
      </c>
      <c r="AF4" s="27" t="e">
        <f aca="true" t="shared" si="12" ref="AF4:AF42">VLOOKUP(AE4,$AI$10:$AJ$13,2)</f>
        <v>#DIV/0!</v>
      </c>
      <c r="AG4" s="7">
        <f t="shared" si="11"/>
        <v>1</v>
      </c>
      <c r="AH4" s="6">
        <f>COUNTIF($AF$3:$AF$50,"c")</f>
        <v>0</v>
      </c>
      <c r="AI4" s="12"/>
    </row>
    <row r="5" spans="1:36" s="6" customFormat="1" ht="13.5">
      <c r="A5" s="6">
        <v>3</v>
      </c>
      <c r="B5" s="6">
        <f>'名簿'!B3</f>
        <v>0</v>
      </c>
      <c r="C5" s="2"/>
      <c r="D5" s="2"/>
      <c r="E5" s="11"/>
      <c r="F5" s="11"/>
      <c r="G5" s="11"/>
      <c r="H5" s="11"/>
      <c r="I5" s="11"/>
      <c r="J5" s="2"/>
      <c r="K5" s="2"/>
      <c r="L5" s="11"/>
      <c r="M5" s="10"/>
      <c r="N5" s="10"/>
      <c r="O5" s="10"/>
      <c r="P5" s="10"/>
      <c r="Q5" s="10"/>
      <c r="R5" s="7">
        <f t="shared" si="0"/>
        <v>0</v>
      </c>
      <c r="S5" s="8" t="e">
        <f t="shared" si="3"/>
        <v>#DIV/0!</v>
      </c>
      <c r="T5" s="27" t="e">
        <f t="shared" si="4"/>
        <v>#DIV/0!</v>
      </c>
      <c r="U5" s="7"/>
      <c r="V5" s="7">
        <f t="shared" si="5"/>
        <v>0</v>
      </c>
      <c r="W5" s="8" t="e">
        <f t="shared" si="6"/>
        <v>#DIV/0!</v>
      </c>
      <c r="X5" s="27" t="e">
        <f t="shared" si="7"/>
        <v>#DIV/0!</v>
      </c>
      <c r="Y5" s="7"/>
      <c r="Z5" s="7">
        <f t="shared" si="1"/>
        <v>0</v>
      </c>
      <c r="AA5" s="8" t="e">
        <f t="shared" si="8"/>
        <v>#DIV/0!</v>
      </c>
      <c r="AB5" s="27" t="e">
        <f t="shared" si="9"/>
        <v>#DIV/0!</v>
      </c>
      <c r="AC5" s="7"/>
      <c r="AD5" s="7">
        <f t="shared" si="2"/>
        <v>0</v>
      </c>
      <c r="AE5" s="8" t="e">
        <f t="shared" si="10"/>
        <v>#DIV/0!</v>
      </c>
      <c r="AF5" s="27" t="e">
        <f t="shared" si="12"/>
        <v>#DIV/0!</v>
      </c>
      <c r="AG5" s="7">
        <f t="shared" si="11"/>
        <v>1</v>
      </c>
      <c r="AH5" s="7"/>
      <c r="AI5" s="13">
        <v>0</v>
      </c>
      <c r="AJ5" s="14" t="s">
        <v>50</v>
      </c>
    </row>
    <row r="6" spans="1:36" s="6" customFormat="1" ht="13.5">
      <c r="A6" s="6">
        <v>4</v>
      </c>
      <c r="B6" s="6">
        <f>'名簿'!B4</f>
        <v>0</v>
      </c>
      <c r="C6" s="2"/>
      <c r="D6" s="2"/>
      <c r="E6" s="11"/>
      <c r="F6" s="11"/>
      <c r="G6" s="11"/>
      <c r="H6" s="11"/>
      <c r="I6" s="11"/>
      <c r="J6" s="2"/>
      <c r="K6" s="2"/>
      <c r="L6" s="11"/>
      <c r="M6" s="11"/>
      <c r="N6" s="11"/>
      <c r="O6" s="11"/>
      <c r="P6" s="11"/>
      <c r="Q6" s="11"/>
      <c r="R6" s="7">
        <f t="shared" si="0"/>
        <v>0</v>
      </c>
      <c r="S6" s="8" t="e">
        <f t="shared" si="3"/>
        <v>#DIV/0!</v>
      </c>
      <c r="T6" s="27" t="e">
        <f t="shared" si="4"/>
        <v>#DIV/0!</v>
      </c>
      <c r="U6" s="7"/>
      <c r="V6" s="7">
        <f t="shared" si="5"/>
        <v>0</v>
      </c>
      <c r="W6" s="8" t="e">
        <f t="shared" si="6"/>
        <v>#DIV/0!</v>
      </c>
      <c r="X6" s="27" t="e">
        <f t="shared" si="7"/>
        <v>#DIV/0!</v>
      </c>
      <c r="Y6" s="7"/>
      <c r="Z6" s="7">
        <f t="shared" si="1"/>
        <v>0</v>
      </c>
      <c r="AA6" s="8" t="e">
        <f t="shared" si="8"/>
        <v>#DIV/0!</v>
      </c>
      <c r="AB6" s="27" t="e">
        <f t="shared" si="9"/>
        <v>#DIV/0!</v>
      </c>
      <c r="AC6" s="7"/>
      <c r="AD6" s="7">
        <f t="shared" si="2"/>
        <v>0</v>
      </c>
      <c r="AE6" s="8" t="e">
        <f t="shared" si="10"/>
        <v>#DIV/0!</v>
      </c>
      <c r="AF6" s="27" t="e">
        <f t="shared" si="12"/>
        <v>#DIV/0!</v>
      </c>
      <c r="AG6" s="7">
        <f t="shared" si="11"/>
        <v>1</v>
      </c>
      <c r="AH6" s="7"/>
      <c r="AI6" s="13">
        <v>0.01</v>
      </c>
      <c r="AJ6" s="14" t="s">
        <v>132</v>
      </c>
    </row>
    <row r="7" spans="1:36" s="6" customFormat="1" ht="13.5">
      <c r="A7" s="6">
        <v>5</v>
      </c>
      <c r="B7" s="6">
        <f>'名簿'!B5</f>
        <v>0</v>
      </c>
      <c r="C7" s="2"/>
      <c r="D7" s="2"/>
      <c r="E7" s="11"/>
      <c r="F7" s="11"/>
      <c r="G7" s="11"/>
      <c r="H7" s="11"/>
      <c r="I7" s="11"/>
      <c r="J7" s="2"/>
      <c r="K7" s="2"/>
      <c r="L7" s="11"/>
      <c r="M7" s="11"/>
      <c r="N7" s="11"/>
      <c r="O7" s="11"/>
      <c r="P7" s="11"/>
      <c r="Q7" s="11"/>
      <c r="R7" s="7">
        <f t="shared" si="0"/>
        <v>0</v>
      </c>
      <c r="S7" s="8" t="e">
        <f t="shared" si="3"/>
        <v>#DIV/0!</v>
      </c>
      <c r="T7" s="27" t="e">
        <f t="shared" si="4"/>
        <v>#DIV/0!</v>
      </c>
      <c r="U7" s="7"/>
      <c r="V7" s="7">
        <f t="shared" si="5"/>
        <v>0</v>
      </c>
      <c r="W7" s="8" t="e">
        <f t="shared" si="6"/>
        <v>#DIV/0!</v>
      </c>
      <c r="X7" s="27" t="e">
        <f t="shared" si="7"/>
        <v>#DIV/0!</v>
      </c>
      <c r="Y7" s="7"/>
      <c r="Z7" s="7">
        <f t="shared" si="1"/>
        <v>0</v>
      </c>
      <c r="AA7" s="8" t="e">
        <f t="shared" si="8"/>
        <v>#DIV/0!</v>
      </c>
      <c r="AB7" s="27" t="e">
        <f t="shared" si="9"/>
        <v>#DIV/0!</v>
      </c>
      <c r="AC7" s="7"/>
      <c r="AD7" s="7">
        <f t="shared" si="2"/>
        <v>0</v>
      </c>
      <c r="AE7" s="8" t="e">
        <f t="shared" si="10"/>
        <v>#DIV/0!</v>
      </c>
      <c r="AF7" s="27" t="e">
        <f t="shared" si="12"/>
        <v>#DIV/0!</v>
      </c>
      <c r="AG7" s="7">
        <f t="shared" si="11"/>
        <v>1</v>
      </c>
      <c r="AH7" s="7"/>
      <c r="AI7" s="13">
        <v>0.6</v>
      </c>
      <c r="AJ7" s="14" t="s">
        <v>133</v>
      </c>
    </row>
    <row r="8" spans="1:36" s="6" customFormat="1" ht="13.5">
      <c r="A8" s="6">
        <v>6</v>
      </c>
      <c r="B8" s="6">
        <f>'名簿'!B6</f>
        <v>0</v>
      </c>
      <c r="C8" s="2"/>
      <c r="D8" s="2"/>
      <c r="E8" s="11"/>
      <c r="F8" s="11"/>
      <c r="G8" s="11"/>
      <c r="H8" s="11"/>
      <c r="I8" s="11"/>
      <c r="J8" s="2"/>
      <c r="K8" s="2"/>
      <c r="L8" s="11"/>
      <c r="M8" s="11"/>
      <c r="N8" s="11"/>
      <c r="O8" s="11"/>
      <c r="P8" s="11"/>
      <c r="Q8" s="11"/>
      <c r="R8" s="7">
        <f t="shared" si="0"/>
        <v>0</v>
      </c>
      <c r="S8" s="8" t="e">
        <f t="shared" si="3"/>
        <v>#DIV/0!</v>
      </c>
      <c r="T8" s="27" t="e">
        <f t="shared" si="4"/>
        <v>#DIV/0!</v>
      </c>
      <c r="U8" s="7"/>
      <c r="V8" s="7">
        <f t="shared" si="5"/>
        <v>0</v>
      </c>
      <c r="W8" s="8" t="e">
        <f t="shared" si="6"/>
        <v>#DIV/0!</v>
      </c>
      <c r="X8" s="27" t="e">
        <f t="shared" si="7"/>
        <v>#DIV/0!</v>
      </c>
      <c r="Y8" s="7"/>
      <c r="Z8" s="7">
        <f t="shared" si="1"/>
        <v>0</v>
      </c>
      <c r="AA8" s="8" t="e">
        <f t="shared" si="8"/>
        <v>#DIV/0!</v>
      </c>
      <c r="AB8" s="27" t="e">
        <f t="shared" si="9"/>
        <v>#DIV/0!</v>
      </c>
      <c r="AC8" s="7"/>
      <c r="AD8" s="7">
        <f t="shared" si="2"/>
        <v>0</v>
      </c>
      <c r="AE8" s="8" t="e">
        <f t="shared" si="10"/>
        <v>#DIV/0!</v>
      </c>
      <c r="AF8" s="27" t="e">
        <f t="shared" si="12"/>
        <v>#DIV/0!</v>
      </c>
      <c r="AG8" s="7">
        <f t="shared" si="11"/>
        <v>1</v>
      </c>
      <c r="AH8" s="7"/>
      <c r="AI8" s="13">
        <v>0.9</v>
      </c>
      <c r="AJ8" s="14" t="s">
        <v>134</v>
      </c>
    </row>
    <row r="9" spans="1:35" s="6" customFormat="1" ht="13.5">
      <c r="A9" s="6">
        <v>7</v>
      </c>
      <c r="B9" s="6">
        <f>'名簿'!B7</f>
        <v>0</v>
      </c>
      <c r="C9" s="2"/>
      <c r="D9" s="2"/>
      <c r="E9" s="11"/>
      <c r="F9" s="11"/>
      <c r="G9" s="11"/>
      <c r="H9" s="11"/>
      <c r="I9" s="11"/>
      <c r="J9" s="2"/>
      <c r="K9" s="2"/>
      <c r="L9" s="11"/>
      <c r="M9" s="11"/>
      <c r="N9" s="11"/>
      <c r="O9" s="11"/>
      <c r="P9" s="11"/>
      <c r="Q9" s="11"/>
      <c r="R9" s="7">
        <f t="shared" si="0"/>
        <v>0</v>
      </c>
      <c r="S9" s="8" t="e">
        <f t="shared" si="3"/>
        <v>#DIV/0!</v>
      </c>
      <c r="T9" s="27" t="e">
        <f t="shared" si="4"/>
        <v>#DIV/0!</v>
      </c>
      <c r="U9" s="7"/>
      <c r="V9" s="7">
        <f t="shared" si="5"/>
        <v>0</v>
      </c>
      <c r="W9" s="8" t="e">
        <f t="shared" si="6"/>
        <v>#DIV/0!</v>
      </c>
      <c r="X9" s="27" t="e">
        <f t="shared" si="7"/>
        <v>#DIV/0!</v>
      </c>
      <c r="Y9" s="7"/>
      <c r="Z9" s="7">
        <f t="shared" si="1"/>
        <v>0</v>
      </c>
      <c r="AA9" s="8" t="e">
        <f t="shared" si="8"/>
        <v>#DIV/0!</v>
      </c>
      <c r="AB9" s="27" t="e">
        <f t="shared" si="9"/>
        <v>#DIV/0!</v>
      </c>
      <c r="AC9" s="7"/>
      <c r="AD9" s="7">
        <f t="shared" si="2"/>
        <v>0</v>
      </c>
      <c r="AE9" s="8" t="e">
        <f t="shared" si="10"/>
        <v>#DIV/0!</v>
      </c>
      <c r="AF9" s="27" t="e">
        <f t="shared" si="12"/>
        <v>#DIV/0!</v>
      </c>
      <c r="AG9" s="7">
        <f t="shared" si="11"/>
        <v>1</v>
      </c>
      <c r="AH9" s="7"/>
      <c r="AI9" s="12"/>
    </row>
    <row r="10" spans="1:36" s="6" customFormat="1" ht="13.5">
      <c r="A10" s="6">
        <v>8</v>
      </c>
      <c r="B10" s="6">
        <f>'名簿'!B8</f>
        <v>0</v>
      </c>
      <c r="C10" s="2"/>
      <c r="D10" s="2"/>
      <c r="E10" s="11"/>
      <c r="F10" s="11"/>
      <c r="G10" s="11"/>
      <c r="H10" s="11"/>
      <c r="I10" s="11"/>
      <c r="J10" s="2"/>
      <c r="K10" s="2"/>
      <c r="L10" s="11"/>
      <c r="M10" s="11"/>
      <c r="N10" s="11"/>
      <c r="O10" s="11"/>
      <c r="P10" s="11"/>
      <c r="Q10" s="11"/>
      <c r="R10" s="7">
        <f t="shared" si="0"/>
        <v>0</v>
      </c>
      <c r="S10" s="8" t="e">
        <f t="shared" si="3"/>
        <v>#DIV/0!</v>
      </c>
      <c r="T10" s="27" t="e">
        <f t="shared" si="4"/>
        <v>#DIV/0!</v>
      </c>
      <c r="U10" s="7"/>
      <c r="V10" s="7">
        <f t="shared" si="5"/>
        <v>0</v>
      </c>
      <c r="W10" s="8" t="e">
        <f t="shared" si="6"/>
        <v>#DIV/0!</v>
      </c>
      <c r="X10" s="27" t="e">
        <f t="shared" si="7"/>
        <v>#DIV/0!</v>
      </c>
      <c r="Y10" s="7"/>
      <c r="Z10" s="7">
        <f t="shared" si="1"/>
        <v>0</v>
      </c>
      <c r="AA10" s="8" t="e">
        <f t="shared" si="8"/>
        <v>#DIV/0!</v>
      </c>
      <c r="AB10" s="27" t="e">
        <f t="shared" si="9"/>
        <v>#DIV/0!</v>
      </c>
      <c r="AC10" s="7"/>
      <c r="AD10" s="7">
        <f t="shared" si="2"/>
        <v>0</v>
      </c>
      <c r="AE10" s="8" t="e">
        <f t="shared" si="10"/>
        <v>#DIV/0!</v>
      </c>
      <c r="AF10" s="27" t="e">
        <f t="shared" si="12"/>
        <v>#DIV/0!</v>
      </c>
      <c r="AG10" s="7">
        <f t="shared" si="11"/>
        <v>1</v>
      </c>
      <c r="AH10" s="7"/>
      <c r="AI10" s="13">
        <v>0</v>
      </c>
      <c r="AJ10" s="14" t="s">
        <v>50</v>
      </c>
    </row>
    <row r="11" spans="1:36" s="6" customFormat="1" ht="13.5">
      <c r="A11" s="6">
        <v>9</v>
      </c>
      <c r="B11" s="6">
        <f>'名簿'!B9</f>
        <v>0</v>
      </c>
      <c r="C11" s="2"/>
      <c r="D11" s="2"/>
      <c r="E11" s="11"/>
      <c r="F11" s="11"/>
      <c r="G11" s="11"/>
      <c r="H11" s="11"/>
      <c r="I11" s="11"/>
      <c r="J11" s="2"/>
      <c r="K11" s="2"/>
      <c r="L11" s="11"/>
      <c r="M11" s="11"/>
      <c r="N11" s="11"/>
      <c r="O11" s="11"/>
      <c r="P11" s="11"/>
      <c r="Q11" s="11"/>
      <c r="R11" s="7">
        <f t="shared" si="0"/>
        <v>0</v>
      </c>
      <c r="S11" s="8" t="e">
        <f t="shared" si="3"/>
        <v>#DIV/0!</v>
      </c>
      <c r="T11" s="27" t="e">
        <f t="shared" si="4"/>
        <v>#DIV/0!</v>
      </c>
      <c r="U11" s="7"/>
      <c r="V11" s="7">
        <f t="shared" si="5"/>
        <v>0</v>
      </c>
      <c r="W11" s="8" t="e">
        <f t="shared" si="6"/>
        <v>#DIV/0!</v>
      </c>
      <c r="X11" s="27" t="e">
        <f t="shared" si="7"/>
        <v>#DIV/0!</v>
      </c>
      <c r="Y11" s="7"/>
      <c r="Z11" s="7">
        <f t="shared" si="1"/>
        <v>0</v>
      </c>
      <c r="AA11" s="8" t="e">
        <f t="shared" si="8"/>
        <v>#DIV/0!</v>
      </c>
      <c r="AB11" s="27" t="e">
        <f t="shared" si="9"/>
        <v>#DIV/0!</v>
      </c>
      <c r="AC11" s="7"/>
      <c r="AD11" s="7">
        <f t="shared" si="2"/>
        <v>0</v>
      </c>
      <c r="AE11" s="8" t="e">
        <f t="shared" si="10"/>
        <v>#DIV/0!</v>
      </c>
      <c r="AF11" s="27" t="e">
        <f t="shared" si="12"/>
        <v>#DIV/0!</v>
      </c>
      <c r="AG11" s="7">
        <f t="shared" si="11"/>
        <v>1</v>
      </c>
      <c r="AH11" s="7"/>
      <c r="AI11" s="13">
        <v>0.01</v>
      </c>
      <c r="AJ11" s="14" t="s">
        <v>135</v>
      </c>
    </row>
    <row r="12" spans="1:36" s="6" customFormat="1" ht="13.5">
      <c r="A12" s="6">
        <v>10</v>
      </c>
      <c r="B12" s="6">
        <f>'名簿'!B10</f>
        <v>0</v>
      </c>
      <c r="C12" s="2"/>
      <c r="D12" s="2"/>
      <c r="E12" s="11"/>
      <c r="F12" s="11"/>
      <c r="G12" s="11"/>
      <c r="H12" s="11"/>
      <c r="I12" s="11"/>
      <c r="J12" s="2"/>
      <c r="K12" s="2"/>
      <c r="L12" s="11"/>
      <c r="M12" s="11"/>
      <c r="N12" s="11"/>
      <c r="O12" s="11"/>
      <c r="P12" s="11"/>
      <c r="Q12" s="11"/>
      <c r="R12" s="7">
        <f t="shared" si="0"/>
        <v>0</v>
      </c>
      <c r="S12" s="8" t="e">
        <f t="shared" si="3"/>
        <v>#DIV/0!</v>
      </c>
      <c r="T12" s="27" t="e">
        <f t="shared" si="4"/>
        <v>#DIV/0!</v>
      </c>
      <c r="U12" s="7"/>
      <c r="V12" s="7">
        <f t="shared" si="5"/>
        <v>0</v>
      </c>
      <c r="W12" s="8" t="e">
        <f t="shared" si="6"/>
        <v>#DIV/0!</v>
      </c>
      <c r="X12" s="27" t="e">
        <f t="shared" si="7"/>
        <v>#DIV/0!</v>
      </c>
      <c r="Y12" s="7"/>
      <c r="Z12" s="7">
        <f t="shared" si="1"/>
        <v>0</v>
      </c>
      <c r="AA12" s="8" t="e">
        <f t="shared" si="8"/>
        <v>#DIV/0!</v>
      </c>
      <c r="AB12" s="27" t="e">
        <f t="shared" si="9"/>
        <v>#DIV/0!</v>
      </c>
      <c r="AC12" s="7"/>
      <c r="AD12" s="7">
        <f t="shared" si="2"/>
        <v>0</v>
      </c>
      <c r="AE12" s="8" t="e">
        <f t="shared" si="10"/>
        <v>#DIV/0!</v>
      </c>
      <c r="AF12" s="27" t="e">
        <f t="shared" si="12"/>
        <v>#DIV/0!</v>
      </c>
      <c r="AG12" s="7">
        <f t="shared" si="11"/>
        <v>1</v>
      </c>
      <c r="AH12" s="7"/>
      <c r="AI12" s="13">
        <v>0.6</v>
      </c>
      <c r="AJ12" s="14" t="s">
        <v>136</v>
      </c>
    </row>
    <row r="13" spans="1:36" s="6" customFormat="1" ht="13.5">
      <c r="A13" s="6">
        <v>11</v>
      </c>
      <c r="B13" s="6">
        <f>'名簿'!B11</f>
        <v>0</v>
      </c>
      <c r="C13" s="2"/>
      <c r="D13" s="2"/>
      <c r="E13" s="11"/>
      <c r="F13" s="11"/>
      <c r="G13" s="11"/>
      <c r="H13" s="11"/>
      <c r="I13" s="11"/>
      <c r="J13" s="2"/>
      <c r="K13" s="2"/>
      <c r="L13" s="11"/>
      <c r="M13" s="11"/>
      <c r="N13" s="11"/>
      <c r="O13" s="11"/>
      <c r="P13" s="11"/>
      <c r="Q13" s="11"/>
      <c r="R13" s="7">
        <f t="shared" si="0"/>
        <v>0</v>
      </c>
      <c r="S13" s="8" t="e">
        <f t="shared" si="3"/>
        <v>#DIV/0!</v>
      </c>
      <c r="T13" s="27" t="e">
        <f t="shared" si="4"/>
        <v>#DIV/0!</v>
      </c>
      <c r="U13" s="7"/>
      <c r="V13" s="7">
        <f t="shared" si="5"/>
        <v>0</v>
      </c>
      <c r="W13" s="8" t="e">
        <f t="shared" si="6"/>
        <v>#DIV/0!</v>
      </c>
      <c r="X13" s="27" t="e">
        <f t="shared" si="7"/>
        <v>#DIV/0!</v>
      </c>
      <c r="Y13" s="7"/>
      <c r="Z13" s="7">
        <f t="shared" si="1"/>
        <v>0</v>
      </c>
      <c r="AA13" s="8" t="e">
        <f t="shared" si="8"/>
        <v>#DIV/0!</v>
      </c>
      <c r="AB13" s="27" t="e">
        <f t="shared" si="9"/>
        <v>#DIV/0!</v>
      </c>
      <c r="AC13" s="7"/>
      <c r="AD13" s="7">
        <f t="shared" si="2"/>
        <v>0</v>
      </c>
      <c r="AE13" s="8" t="e">
        <f t="shared" si="10"/>
        <v>#DIV/0!</v>
      </c>
      <c r="AF13" s="27" t="e">
        <f t="shared" si="12"/>
        <v>#DIV/0!</v>
      </c>
      <c r="AG13" s="7">
        <f t="shared" si="11"/>
        <v>1</v>
      </c>
      <c r="AH13" s="7"/>
      <c r="AI13" s="13">
        <v>0.9</v>
      </c>
      <c r="AJ13" s="14" t="s">
        <v>137</v>
      </c>
    </row>
    <row r="14" spans="1:35" s="6" customFormat="1" ht="13.5">
      <c r="A14" s="6">
        <v>12</v>
      </c>
      <c r="B14" s="6">
        <f>'名簿'!B12</f>
        <v>0</v>
      </c>
      <c r="C14" s="2"/>
      <c r="D14" s="2"/>
      <c r="E14" s="11"/>
      <c r="F14" s="11"/>
      <c r="G14" s="11"/>
      <c r="H14" s="11"/>
      <c r="I14" s="11"/>
      <c r="J14" s="2"/>
      <c r="K14" s="2"/>
      <c r="L14" s="11"/>
      <c r="M14" s="11"/>
      <c r="N14" s="11"/>
      <c r="O14" s="11"/>
      <c r="P14" s="11"/>
      <c r="Q14" s="11"/>
      <c r="R14" s="7">
        <f t="shared" si="0"/>
        <v>0</v>
      </c>
      <c r="S14" s="8" t="e">
        <f t="shared" si="3"/>
        <v>#DIV/0!</v>
      </c>
      <c r="T14" s="27" t="e">
        <f t="shared" si="4"/>
        <v>#DIV/0!</v>
      </c>
      <c r="U14" s="7"/>
      <c r="V14" s="7">
        <f t="shared" si="5"/>
        <v>0</v>
      </c>
      <c r="W14" s="8" t="e">
        <f t="shared" si="6"/>
        <v>#DIV/0!</v>
      </c>
      <c r="X14" s="27" t="e">
        <f t="shared" si="7"/>
        <v>#DIV/0!</v>
      </c>
      <c r="Y14" s="7"/>
      <c r="Z14" s="7">
        <f t="shared" si="1"/>
        <v>0</v>
      </c>
      <c r="AA14" s="8" t="e">
        <f t="shared" si="8"/>
        <v>#DIV/0!</v>
      </c>
      <c r="AB14" s="27" t="e">
        <f t="shared" si="9"/>
        <v>#DIV/0!</v>
      </c>
      <c r="AC14" s="7"/>
      <c r="AD14" s="7">
        <f t="shared" si="2"/>
        <v>0</v>
      </c>
      <c r="AE14" s="8" t="e">
        <f t="shared" si="10"/>
        <v>#DIV/0!</v>
      </c>
      <c r="AF14" s="27" t="e">
        <f t="shared" si="12"/>
        <v>#DIV/0!</v>
      </c>
      <c r="AG14" s="7">
        <f t="shared" si="11"/>
        <v>1</v>
      </c>
      <c r="AH14" s="7"/>
      <c r="AI14" s="12"/>
    </row>
    <row r="15" spans="1:35" s="6" customFormat="1" ht="13.5">
      <c r="A15" s="6">
        <v>13</v>
      </c>
      <c r="B15" s="6">
        <f>'名簿'!B13</f>
        <v>0</v>
      </c>
      <c r="C15" s="2"/>
      <c r="D15" s="2"/>
      <c r="E15" s="11"/>
      <c r="F15" s="11"/>
      <c r="G15" s="11"/>
      <c r="H15" s="11"/>
      <c r="I15" s="11"/>
      <c r="J15" s="2"/>
      <c r="K15" s="2"/>
      <c r="L15" s="11"/>
      <c r="M15" s="11"/>
      <c r="N15" s="11"/>
      <c r="O15" s="11"/>
      <c r="P15" s="11"/>
      <c r="Q15" s="11"/>
      <c r="R15" s="7">
        <f t="shared" si="0"/>
        <v>0</v>
      </c>
      <c r="S15" s="8" t="e">
        <f t="shared" si="3"/>
        <v>#DIV/0!</v>
      </c>
      <c r="T15" s="27" t="e">
        <f t="shared" si="4"/>
        <v>#DIV/0!</v>
      </c>
      <c r="U15" s="7"/>
      <c r="V15" s="7">
        <f t="shared" si="5"/>
        <v>0</v>
      </c>
      <c r="W15" s="8" t="e">
        <f t="shared" si="6"/>
        <v>#DIV/0!</v>
      </c>
      <c r="X15" s="27" t="e">
        <f t="shared" si="7"/>
        <v>#DIV/0!</v>
      </c>
      <c r="Y15" s="7"/>
      <c r="Z15" s="7">
        <f t="shared" si="1"/>
        <v>0</v>
      </c>
      <c r="AA15" s="8" t="e">
        <f t="shared" si="8"/>
        <v>#DIV/0!</v>
      </c>
      <c r="AB15" s="27" t="e">
        <f t="shared" si="9"/>
        <v>#DIV/0!</v>
      </c>
      <c r="AC15" s="7"/>
      <c r="AD15" s="7">
        <f t="shared" si="2"/>
        <v>0</v>
      </c>
      <c r="AE15" s="8" t="e">
        <f t="shared" si="10"/>
        <v>#DIV/0!</v>
      </c>
      <c r="AF15" s="27" t="e">
        <f t="shared" si="12"/>
        <v>#DIV/0!</v>
      </c>
      <c r="AG15" s="7">
        <f t="shared" si="11"/>
        <v>1</v>
      </c>
      <c r="AH15" s="7"/>
      <c r="AI15" s="12"/>
    </row>
    <row r="16" spans="1:35" s="6" customFormat="1" ht="13.5">
      <c r="A16" s="6">
        <v>14</v>
      </c>
      <c r="B16" s="6">
        <f>'名簿'!B14</f>
        <v>0</v>
      </c>
      <c r="C16" s="2"/>
      <c r="D16" s="2"/>
      <c r="E16" s="11"/>
      <c r="F16" s="11"/>
      <c r="G16" s="11"/>
      <c r="H16" s="11"/>
      <c r="I16" s="11"/>
      <c r="J16" s="2"/>
      <c r="K16" s="2"/>
      <c r="L16" s="11"/>
      <c r="M16" s="11"/>
      <c r="N16" s="11"/>
      <c r="O16" s="11"/>
      <c r="P16" s="11"/>
      <c r="Q16" s="11"/>
      <c r="R16" s="7">
        <f t="shared" si="0"/>
        <v>0</v>
      </c>
      <c r="S16" s="8" t="e">
        <f t="shared" si="3"/>
        <v>#DIV/0!</v>
      </c>
      <c r="T16" s="27" t="e">
        <f t="shared" si="4"/>
        <v>#DIV/0!</v>
      </c>
      <c r="U16" s="7"/>
      <c r="V16" s="7">
        <f t="shared" si="5"/>
        <v>0</v>
      </c>
      <c r="W16" s="8" t="e">
        <f t="shared" si="6"/>
        <v>#DIV/0!</v>
      </c>
      <c r="X16" s="27" t="e">
        <f t="shared" si="7"/>
        <v>#DIV/0!</v>
      </c>
      <c r="Y16" s="7"/>
      <c r="Z16" s="7">
        <f t="shared" si="1"/>
        <v>0</v>
      </c>
      <c r="AA16" s="8" t="e">
        <f t="shared" si="8"/>
        <v>#DIV/0!</v>
      </c>
      <c r="AB16" s="27" t="e">
        <f t="shared" si="9"/>
        <v>#DIV/0!</v>
      </c>
      <c r="AC16" s="7"/>
      <c r="AD16" s="7">
        <f t="shared" si="2"/>
        <v>0</v>
      </c>
      <c r="AE16" s="8" t="e">
        <f t="shared" si="10"/>
        <v>#DIV/0!</v>
      </c>
      <c r="AF16" s="27" t="e">
        <f t="shared" si="12"/>
        <v>#DIV/0!</v>
      </c>
      <c r="AG16" s="7">
        <f t="shared" si="11"/>
        <v>1</v>
      </c>
      <c r="AH16" s="7"/>
      <c r="AI16" s="12"/>
    </row>
    <row r="17" spans="1:35" s="6" customFormat="1" ht="13.5">
      <c r="A17" s="6">
        <v>15</v>
      </c>
      <c r="B17" s="6">
        <f>'名簿'!B15</f>
        <v>0</v>
      </c>
      <c r="C17" s="2"/>
      <c r="D17" s="2"/>
      <c r="E17" s="11"/>
      <c r="F17" s="11"/>
      <c r="G17" s="11"/>
      <c r="H17" s="11"/>
      <c r="I17" s="11"/>
      <c r="J17" s="2"/>
      <c r="K17" s="2"/>
      <c r="L17" s="11"/>
      <c r="M17" s="11"/>
      <c r="N17" s="11"/>
      <c r="O17" s="11"/>
      <c r="P17" s="11"/>
      <c r="Q17" s="11"/>
      <c r="R17" s="7">
        <f t="shared" si="0"/>
        <v>0</v>
      </c>
      <c r="S17" s="8" t="e">
        <f t="shared" si="3"/>
        <v>#DIV/0!</v>
      </c>
      <c r="T17" s="27" t="e">
        <f t="shared" si="4"/>
        <v>#DIV/0!</v>
      </c>
      <c r="U17" s="7"/>
      <c r="V17" s="7">
        <f t="shared" si="5"/>
        <v>0</v>
      </c>
      <c r="W17" s="8" t="e">
        <f t="shared" si="6"/>
        <v>#DIV/0!</v>
      </c>
      <c r="X17" s="27" t="e">
        <f t="shared" si="7"/>
        <v>#DIV/0!</v>
      </c>
      <c r="Y17" s="7"/>
      <c r="Z17" s="7">
        <f t="shared" si="1"/>
        <v>0</v>
      </c>
      <c r="AA17" s="8" t="e">
        <f t="shared" si="8"/>
        <v>#DIV/0!</v>
      </c>
      <c r="AB17" s="27" t="e">
        <f t="shared" si="9"/>
        <v>#DIV/0!</v>
      </c>
      <c r="AC17" s="7"/>
      <c r="AD17" s="7">
        <f t="shared" si="2"/>
        <v>0</v>
      </c>
      <c r="AE17" s="8" t="e">
        <f t="shared" si="10"/>
        <v>#DIV/0!</v>
      </c>
      <c r="AF17" s="27" t="e">
        <f t="shared" si="12"/>
        <v>#DIV/0!</v>
      </c>
      <c r="AG17" s="7">
        <f t="shared" si="11"/>
        <v>1</v>
      </c>
      <c r="AH17" s="7"/>
      <c r="AI17" s="12"/>
    </row>
    <row r="18" spans="1:35" s="6" customFormat="1" ht="13.5">
      <c r="A18" s="6">
        <v>16</v>
      </c>
      <c r="B18" s="6">
        <f>'名簿'!B16</f>
        <v>0</v>
      </c>
      <c r="C18" s="2"/>
      <c r="D18" s="2"/>
      <c r="E18" s="11"/>
      <c r="F18" s="11"/>
      <c r="G18" s="11"/>
      <c r="H18" s="11"/>
      <c r="I18" s="11"/>
      <c r="J18" s="2"/>
      <c r="K18" s="2"/>
      <c r="L18" s="11"/>
      <c r="M18" s="11"/>
      <c r="N18" s="11"/>
      <c r="O18" s="11"/>
      <c r="P18" s="11"/>
      <c r="Q18" s="11"/>
      <c r="R18" s="7">
        <f t="shared" si="0"/>
        <v>0</v>
      </c>
      <c r="S18" s="8" t="e">
        <f t="shared" si="3"/>
        <v>#DIV/0!</v>
      </c>
      <c r="T18" s="27" t="e">
        <f t="shared" si="4"/>
        <v>#DIV/0!</v>
      </c>
      <c r="U18" s="7"/>
      <c r="V18" s="7">
        <f t="shared" si="5"/>
        <v>0</v>
      </c>
      <c r="W18" s="8" t="e">
        <f t="shared" si="6"/>
        <v>#DIV/0!</v>
      </c>
      <c r="X18" s="27" t="e">
        <f t="shared" si="7"/>
        <v>#DIV/0!</v>
      </c>
      <c r="Y18" s="7"/>
      <c r="Z18" s="7">
        <f t="shared" si="1"/>
        <v>0</v>
      </c>
      <c r="AA18" s="8" t="e">
        <f t="shared" si="8"/>
        <v>#DIV/0!</v>
      </c>
      <c r="AB18" s="27" t="e">
        <f t="shared" si="9"/>
        <v>#DIV/0!</v>
      </c>
      <c r="AC18" s="7"/>
      <c r="AD18" s="7">
        <f t="shared" si="2"/>
        <v>0</v>
      </c>
      <c r="AE18" s="8" t="e">
        <f t="shared" si="10"/>
        <v>#DIV/0!</v>
      </c>
      <c r="AF18" s="27" t="e">
        <f t="shared" si="12"/>
        <v>#DIV/0!</v>
      </c>
      <c r="AG18" s="7">
        <f t="shared" si="11"/>
        <v>1</v>
      </c>
      <c r="AH18" s="7"/>
      <c r="AI18" s="12"/>
    </row>
    <row r="19" spans="1:34" s="6" customFormat="1" ht="13.5">
      <c r="A19" s="6">
        <v>17</v>
      </c>
      <c r="B19" s="6">
        <f>'名簿'!B17</f>
        <v>0</v>
      </c>
      <c r="C19" s="2"/>
      <c r="D19" s="2"/>
      <c r="E19" s="11"/>
      <c r="F19" s="11"/>
      <c r="G19" s="11"/>
      <c r="H19" s="11"/>
      <c r="I19" s="11"/>
      <c r="J19" s="2"/>
      <c r="K19" s="2"/>
      <c r="L19" s="11"/>
      <c r="M19" s="11"/>
      <c r="N19" s="11"/>
      <c r="O19" s="11"/>
      <c r="P19" s="11"/>
      <c r="Q19" s="11"/>
      <c r="R19" s="7">
        <f t="shared" si="0"/>
        <v>0</v>
      </c>
      <c r="S19" s="8" t="e">
        <f t="shared" si="3"/>
        <v>#DIV/0!</v>
      </c>
      <c r="T19" s="27" t="e">
        <f t="shared" si="4"/>
        <v>#DIV/0!</v>
      </c>
      <c r="U19" s="7"/>
      <c r="V19" s="7">
        <f t="shared" si="5"/>
        <v>0</v>
      </c>
      <c r="W19" s="8" t="e">
        <f t="shared" si="6"/>
        <v>#DIV/0!</v>
      </c>
      <c r="X19" s="27" t="e">
        <f t="shared" si="7"/>
        <v>#DIV/0!</v>
      </c>
      <c r="Y19" s="7"/>
      <c r="Z19" s="7">
        <f t="shared" si="1"/>
        <v>0</v>
      </c>
      <c r="AA19" s="8" t="e">
        <f t="shared" si="8"/>
        <v>#DIV/0!</v>
      </c>
      <c r="AB19" s="27" t="e">
        <f t="shared" si="9"/>
        <v>#DIV/0!</v>
      </c>
      <c r="AC19" s="7"/>
      <c r="AD19" s="7">
        <f t="shared" si="2"/>
        <v>0</v>
      </c>
      <c r="AE19" s="8" t="e">
        <f t="shared" si="10"/>
        <v>#DIV/0!</v>
      </c>
      <c r="AF19" s="27" t="e">
        <f t="shared" si="12"/>
        <v>#DIV/0!</v>
      </c>
      <c r="AG19" s="7">
        <f t="shared" si="11"/>
        <v>1</v>
      </c>
      <c r="AH19" s="7"/>
    </row>
    <row r="20" spans="1:35" s="6" customFormat="1" ht="13.5">
      <c r="A20" s="6">
        <v>18</v>
      </c>
      <c r="B20" s="6">
        <f>'名簿'!B18</f>
        <v>0</v>
      </c>
      <c r="C20" s="2"/>
      <c r="D20" s="2"/>
      <c r="E20" s="11"/>
      <c r="F20" s="11"/>
      <c r="G20" s="11"/>
      <c r="H20" s="11"/>
      <c r="I20" s="11"/>
      <c r="J20" s="2"/>
      <c r="K20" s="2"/>
      <c r="L20" s="11"/>
      <c r="M20" s="11"/>
      <c r="N20" s="11"/>
      <c r="O20" s="11"/>
      <c r="P20" s="11"/>
      <c r="Q20" s="11"/>
      <c r="R20" s="7">
        <f t="shared" si="0"/>
        <v>0</v>
      </c>
      <c r="S20" s="8" t="e">
        <f t="shared" si="3"/>
        <v>#DIV/0!</v>
      </c>
      <c r="T20" s="27" t="e">
        <f t="shared" si="4"/>
        <v>#DIV/0!</v>
      </c>
      <c r="U20" s="7"/>
      <c r="V20" s="7">
        <f t="shared" si="5"/>
        <v>0</v>
      </c>
      <c r="W20" s="8" t="e">
        <f t="shared" si="6"/>
        <v>#DIV/0!</v>
      </c>
      <c r="X20" s="27" t="e">
        <f t="shared" si="7"/>
        <v>#DIV/0!</v>
      </c>
      <c r="Y20" s="7"/>
      <c r="Z20" s="7">
        <f t="shared" si="1"/>
        <v>0</v>
      </c>
      <c r="AA20" s="8" t="e">
        <f t="shared" si="8"/>
        <v>#DIV/0!</v>
      </c>
      <c r="AB20" s="27" t="e">
        <f t="shared" si="9"/>
        <v>#DIV/0!</v>
      </c>
      <c r="AC20" s="7"/>
      <c r="AD20" s="7">
        <f t="shared" si="2"/>
        <v>0</v>
      </c>
      <c r="AE20" s="8" t="e">
        <f t="shared" si="10"/>
        <v>#DIV/0!</v>
      </c>
      <c r="AF20" s="27" t="e">
        <f t="shared" si="12"/>
        <v>#DIV/0!</v>
      </c>
      <c r="AG20" s="7">
        <f t="shared" si="11"/>
        <v>1</v>
      </c>
      <c r="AH20" s="7"/>
      <c r="AI20" s="12"/>
    </row>
    <row r="21" spans="1:35" s="6" customFormat="1" ht="13.5">
      <c r="A21" s="6">
        <v>19</v>
      </c>
      <c r="B21" s="6">
        <f>'名簿'!B19</f>
        <v>0</v>
      </c>
      <c r="C21" s="2"/>
      <c r="D21" s="2"/>
      <c r="E21" s="11"/>
      <c r="F21" s="11"/>
      <c r="G21" s="11"/>
      <c r="H21" s="11"/>
      <c r="I21" s="11"/>
      <c r="J21" s="2"/>
      <c r="K21" s="2"/>
      <c r="L21" s="11"/>
      <c r="M21" s="10"/>
      <c r="N21" s="10"/>
      <c r="O21" s="10"/>
      <c r="P21" s="10"/>
      <c r="Q21" s="10"/>
      <c r="R21" s="7">
        <f t="shared" si="0"/>
        <v>0</v>
      </c>
      <c r="S21" s="8" t="e">
        <f t="shared" si="3"/>
        <v>#DIV/0!</v>
      </c>
      <c r="T21" s="27" t="e">
        <f t="shared" si="4"/>
        <v>#DIV/0!</v>
      </c>
      <c r="U21" s="7"/>
      <c r="V21" s="7">
        <f t="shared" si="5"/>
        <v>0</v>
      </c>
      <c r="W21" s="8" t="e">
        <f t="shared" si="6"/>
        <v>#DIV/0!</v>
      </c>
      <c r="X21" s="27" t="e">
        <f t="shared" si="7"/>
        <v>#DIV/0!</v>
      </c>
      <c r="Y21" s="7"/>
      <c r="Z21" s="7">
        <f t="shared" si="1"/>
        <v>0</v>
      </c>
      <c r="AA21" s="8" t="e">
        <f t="shared" si="8"/>
        <v>#DIV/0!</v>
      </c>
      <c r="AB21" s="27" t="e">
        <f t="shared" si="9"/>
        <v>#DIV/0!</v>
      </c>
      <c r="AC21" s="7"/>
      <c r="AD21" s="7">
        <f t="shared" si="2"/>
        <v>0</v>
      </c>
      <c r="AE21" s="8" t="e">
        <f t="shared" si="10"/>
        <v>#DIV/0!</v>
      </c>
      <c r="AF21" s="27" t="e">
        <f t="shared" si="12"/>
        <v>#DIV/0!</v>
      </c>
      <c r="AG21" s="7">
        <f t="shared" si="11"/>
        <v>1</v>
      </c>
      <c r="AH21" s="7"/>
      <c r="AI21" s="12"/>
    </row>
    <row r="22" spans="1:35" s="6" customFormat="1" ht="13.5">
      <c r="A22" s="6">
        <v>20</v>
      </c>
      <c r="B22" s="6">
        <f>'名簿'!B20</f>
        <v>0</v>
      </c>
      <c r="C22" s="2"/>
      <c r="D22" s="2"/>
      <c r="E22" s="11"/>
      <c r="F22" s="11"/>
      <c r="G22" s="11"/>
      <c r="H22" s="11"/>
      <c r="I22" s="11"/>
      <c r="J22" s="2"/>
      <c r="K22" s="2"/>
      <c r="L22" s="11"/>
      <c r="M22" s="11"/>
      <c r="N22" s="11"/>
      <c r="O22" s="11"/>
      <c r="P22" s="11"/>
      <c r="Q22" s="11"/>
      <c r="R22" s="7">
        <f t="shared" si="0"/>
        <v>0</v>
      </c>
      <c r="S22" s="8" t="e">
        <f t="shared" si="3"/>
        <v>#DIV/0!</v>
      </c>
      <c r="T22" s="27" t="e">
        <f t="shared" si="4"/>
        <v>#DIV/0!</v>
      </c>
      <c r="U22" s="7"/>
      <c r="V22" s="7">
        <f t="shared" si="5"/>
        <v>0</v>
      </c>
      <c r="W22" s="8" t="e">
        <f t="shared" si="6"/>
        <v>#DIV/0!</v>
      </c>
      <c r="X22" s="27" t="e">
        <f t="shared" si="7"/>
        <v>#DIV/0!</v>
      </c>
      <c r="Y22" s="7"/>
      <c r="Z22" s="7">
        <f t="shared" si="1"/>
        <v>0</v>
      </c>
      <c r="AA22" s="8" t="e">
        <f t="shared" si="8"/>
        <v>#DIV/0!</v>
      </c>
      <c r="AB22" s="27" t="e">
        <f t="shared" si="9"/>
        <v>#DIV/0!</v>
      </c>
      <c r="AC22" s="7"/>
      <c r="AD22" s="7">
        <f t="shared" si="2"/>
        <v>0</v>
      </c>
      <c r="AE22" s="8" t="e">
        <f t="shared" si="10"/>
        <v>#DIV/0!</v>
      </c>
      <c r="AF22" s="27" t="e">
        <f t="shared" si="12"/>
        <v>#DIV/0!</v>
      </c>
      <c r="AG22" s="7">
        <f t="shared" si="11"/>
        <v>1</v>
      </c>
      <c r="AH22" s="7"/>
      <c r="AI22" s="12"/>
    </row>
    <row r="23" spans="1:35" s="6" customFormat="1" ht="13.5">
      <c r="A23" s="6">
        <v>21</v>
      </c>
      <c r="B23" s="6">
        <f>'名簿'!B21</f>
        <v>0</v>
      </c>
      <c r="C23" s="2"/>
      <c r="D23" s="2"/>
      <c r="E23" s="11"/>
      <c r="F23" s="11"/>
      <c r="G23" s="11"/>
      <c r="H23" s="11"/>
      <c r="I23" s="11"/>
      <c r="J23" s="2"/>
      <c r="K23" s="2"/>
      <c r="L23" s="11"/>
      <c r="M23" s="11"/>
      <c r="N23" s="11"/>
      <c r="O23" s="11"/>
      <c r="P23" s="11"/>
      <c r="Q23" s="11"/>
      <c r="R23" s="7">
        <f t="shared" si="0"/>
        <v>0</v>
      </c>
      <c r="S23" s="8" t="e">
        <f t="shared" si="3"/>
        <v>#DIV/0!</v>
      </c>
      <c r="T23" s="27" t="e">
        <f t="shared" si="4"/>
        <v>#DIV/0!</v>
      </c>
      <c r="U23" s="7"/>
      <c r="V23" s="7">
        <f t="shared" si="5"/>
        <v>0</v>
      </c>
      <c r="W23" s="8" t="e">
        <f t="shared" si="6"/>
        <v>#DIV/0!</v>
      </c>
      <c r="X23" s="27" t="e">
        <f t="shared" si="7"/>
        <v>#DIV/0!</v>
      </c>
      <c r="Y23" s="7"/>
      <c r="Z23" s="7">
        <f t="shared" si="1"/>
        <v>0</v>
      </c>
      <c r="AA23" s="8" t="e">
        <f t="shared" si="8"/>
        <v>#DIV/0!</v>
      </c>
      <c r="AB23" s="27" t="e">
        <f t="shared" si="9"/>
        <v>#DIV/0!</v>
      </c>
      <c r="AC23" s="7"/>
      <c r="AD23" s="7">
        <f t="shared" si="2"/>
        <v>0</v>
      </c>
      <c r="AE23" s="8" t="e">
        <f t="shared" si="10"/>
        <v>#DIV/0!</v>
      </c>
      <c r="AF23" s="27" t="e">
        <f t="shared" si="12"/>
        <v>#DIV/0!</v>
      </c>
      <c r="AG23" s="7">
        <f t="shared" si="11"/>
        <v>1</v>
      </c>
      <c r="AH23" s="7"/>
      <c r="AI23" s="12"/>
    </row>
    <row r="24" spans="1:35" s="6" customFormat="1" ht="13.5">
      <c r="A24" s="6">
        <v>22</v>
      </c>
      <c r="B24" s="6">
        <f>'名簿'!B22</f>
        <v>0</v>
      </c>
      <c r="C24" s="2"/>
      <c r="D24" s="2"/>
      <c r="E24" s="11"/>
      <c r="F24" s="11"/>
      <c r="G24" s="11"/>
      <c r="H24" s="11"/>
      <c r="I24" s="11"/>
      <c r="J24" s="2"/>
      <c r="K24" s="2"/>
      <c r="L24" s="11"/>
      <c r="M24" s="11"/>
      <c r="N24" s="11"/>
      <c r="O24" s="11"/>
      <c r="P24" s="11"/>
      <c r="Q24" s="11"/>
      <c r="R24" s="7">
        <f t="shared" si="0"/>
        <v>0</v>
      </c>
      <c r="S24" s="8" t="e">
        <f t="shared" si="3"/>
        <v>#DIV/0!</v>
      </c>
      <c r="T24" s="27" t="e">
        <f t="shared" si="4"/>
        <v>#DIV/0!</v>
      </c>
      <c r="U24" s="7"/>
      <c r="V24" s="7">
        <f t="shared" si="5"/>
        <v>0</v>
      </c>
      <c r="W24" s="8" t="e">
        <f t="shared" si="6"/>
        <v>#DIV/0!</v>
      </c>
      <c r="X24" s="27" t="e">
        <f t="shared" si="7"/>
        <v>#DIV/0!</v>
      </c>
      <c r="Y24" s="7"/>
      <c r="Z24" s="7">
        <f t="shared" si="1"/>
        <v>0</v>
      </c>
      <c r="AA24" s="8" t="e">
        <f t="shared" si="8"/>
        <v>#DIV/0!</v>
      </c>
      <c r="AB24" s="27" t="e">
        <f t="shared" si="9"/>
        <v>#DIV/0!</v>
      </c>
      <c r="AC24" s="7"/>
      <c r="AD24" s="7">
        <f t="shared" si="2"/>
        <v>0</v>
      </c>
      <c r="AE24" s="8" t="e">
        <f t="shared" si="10"/>
        <v>#DIV/0!</v>
      </c>
      <c r="AF24" s="27" t="e">
        <f t="shared" si="12"/>
        <v>#DIV/0!</v>
      </c>
      <c r="AG24" s="7">
        <f t="shared" si="11"/>
        <v>1</v>
      </c>
      <c r="AH24" s="7"/>
      <c r="AI24" s="12"/>
    </row>
    <row r="25" spans="1:35" s="6" customFormat="1" ht="13.5">
      <c r="A25" s="6">
        <v>23</v>
      </c>
      <c r="B25" s="6">
        <f>'名簿'!B23</f>
        <v>0</v>
      </c>
      <c r="C25" s="2"/>
      <c r="D25" s="2"/>
      <c r="E25" s="11"/>
      <c r="F25" s="11"/>
      <c r="G25" s="11"/>
      <c r="H25" s="11"/>
      <c r="I25" s="11"/>
      <c r="J25" s="2"/>
      <c r="K25" s="2"/>
      <c r="L25" s="11"/>
      <c r="M25" s="11"/>
      <c r="N25" s="11"/>
      <c r="O25" s="11"/>
      <c r="P25" s="11"/>
      <c r="Q25" s="11"/>
      <c r="R25" s="7">
        <f t="shared" si="0"/>
        <v>0</v>
      </c>
      <c r="S25" s="8" t="e">
        <f t="shared" si="3"/>
        <v>#DIV/0!</v>
      </c>
      <c r="T25" s="27" t="e">
        <f t="shared" si="4"/>
        <v>#DIV/0!</v>
      </c>
      <c r="U25" s="7"/>
      <c r="V25" s="7">
        <f t="shared" si="5"/>
        <v>0</v>
      </c>
      <c r="W25" s="8" t="e">
        <f t="shared" si="6"/>
        <v>#DIV/0!</v>
      </c>
      <c r="X25" s="27" t="e">
        <f t="shared" si="7"/>
        <v>#DIV/0!</v>
      </c>
      <c r="Y25" s="7"/>
      <c r="Z25" s="7">
        <f t="shared" si="1"/>
        <v>0</v>
      </c>
      <c r="AA25" s="8" t="e">
        <f t="shared" si="8"/>
        <v>#DIV/0!</v>
      </c>
      <c r="AB25" s="27" t="e">
        <f t="shared" si="9"/>
        <v>#DIV/0!</v>
      </c>
      <c r="AC25" s="7"/>
      <c r="AD25" s="7">
        <f t="shared" si="2"/>
        <v>0</v>
      </c>
      <c r="AE25" s="8" t="e">
        <f t="shared" si="10"/>
        <v>#DIV/0!</v>
      </c>
      <c r="AF25" s="27" t="e">
        <f t="shared" si="12"/>
        <v>#DIV/0!</v>
      </c>
      <c r="AG25" s="7">
        <f t="shared" si="11"/>
        <v>1</v>
      </c>
      <c r="AH25" s="7"/>
      <c r="AI25" s="12"/>
    </row>
    <row r="26" spans="1:35" s="6" customFormat="1" ht="13.5">
      <c r="A26" s="6">
        <v>24</v>
      </c>
      <c r="B26" s="6">
        <f>'名簿'!B24</f>
        <v>0</v>
      </c>
      <c r="C26" s="2"/>
      <c r="D26" s="2"/>
      <c r="E26" s="11"/>
      <c r="F26" s="11"/>
      <c r="G26" s="11"/>
      <c r="H26" s="11"/>
      <c r="I26" s="11"/>
      <c r="J26" s="2"/>
      <c r="K26" s="2"/>
      <c r="L26" s="11"/>
      <c r="M26" s="11"/>
      <c r="N26" s="11"/>
      <c r="O26" s="11"/>
      <c r="P26" s="11"/>
      <c r="Q26" s="11"/>
      <c r="R26" s="7">
        <f t="shared" si="0"/>
        <v>0</v>
      </c>
      <c r="S26" s="8" t="e">
        <f t="shared" si="3"/>
        <v>#DIV/0!</v>
      </c>
      <c r="T26" s="27" t="e">
        <f t="shared" si="4"/>
        <v>#DIV/0!</v>
      </c>
      <c r="U26" s="7"/>
      <c r="V26" s="7">
        <f t="shared" si="5"/>
        <v>0</v>
      </c>
      <c r="W26" s="8" t="e">
        <f t="shared" si="6"/>
        <v>#DIV/0!</v>
      </c>
      <c r="X26" s="27" t="e">
        <f t="shared" si="7"/>
        <v>#DIV/0!</v>
      </c>
      <c r="Y26" s="7"/>
      <c r="Z26" s="7">
        <f t="shared" si="1"/>
        <v>0</v>
      </c>
      <c r="AA26" s="8" t="e">
        <f t="shared" si="8"/>
        <v>#DIV/0!</v>
      </c>
      <c r="AB26" s="27" t="e">
        <f t="shared" si="9"/>
        <v>#DIV/0!</v>
      </c>
      <c r="AC26" s="7"/>
      <c r="AD26" s="7">
        <f t="shared" si="2"/>
        <v>0</v>
      </c>
      <c r="AE26" s="8" t="e">
        <f t="shared" si="10"/>
        <v>#DIV/0!</v>
      </c>
      <c r="AF26" s="27" t="e">
        <f t="shared" si="12"/>
        <v>#DIV/0!</v>
      </c>
      <c r="AG26" s="7">
        <f t="shared" si="11"/>
        <v>1</v>
      </c>
      <c r="AH26" s="7"/>
      <c r="AI26" s="12"/>
    </row>
    <row r="27" spans="1:35" s="6" customFormat="1" ht="13.5">
      <c r="A27" s="6">
        <v>25</v>
      </c>
      <c r="B27" s="6">
        <f>'名簿'!B25</f>
        <v>0</v>
      </c>
      <c r="C27" s="2"/>
      <c r="D27" s="2"/>
      <c r="E27" s="11"/>
      <c r="F27" s="11"/>
      <c r="G27" s="11"/>
      <c r="H27" s="11"/>
      <c r="I27" s="11"/>
      <c r="J27" s="2"/>
      <c r="K27" s="2"/>
      <c r="L27" s="11"/>
      <c r="M27" s="11"/>
      <c r="N27" s="11"/>
      <c r="O27" s="11"/>
      <c r="P27" s="11"/>
      <c r="Q27" s="11"/>
      <c r="R27" s="7">
        <f t="shared" si="0"/>
        <v>0</v>
      </c>
      <c r="S27" s="8" t="e">
        <f t="shared" si="3"/>
        <v>#DIV/0!</v>
      </c>
      <c r="T27" s="27" t="e">
        <f t="shared" si="4"/>
        <v>#DIV/0!</v>
      </c>
      <c r="U27" s="7"/>
      <c r="V27" s="7">
        <f t="shared" si="5"/>
        <v>0</v>
      </c>
      <c r="W27" s="8" t="e">
        <f t="shared" si="6"/>
        <v>#DIV/0!</v>
      </c>
      <c r="X27" s="27" t="e">
        <f t="shared" si="7"/>
        <v>#DIV/0!</v>
      </c>
      <c r="Y27" s="7"/>
      <c r="Z27" s="7">
        <f t="shared" si="1"/>
        <v>0</v>
      </c>
      <c r="AA27" s="8" t="e">
        <f t="shared" si="8"/>
        <v>#DIV/0!</v>
      </c>
      <c r="AB27" s="27" t="e">
        <f t="shared" si="9"/>
        <v>#DIV/0!</v>
      </c>
      <c r="AC27" s="7"/>
      <c r="AD27" s="7">
        <f t="shared" si="2"/>
        <v>0</v>
      </c>
      <c r="AE27" s="8" t="e">
        <f t="shared" si="10"/>
        <v>#DIV/0!</v>
      </c>
      <c r="AF27" s="27" t="e">
        <f t="shared" si="12"/>
        <v>#DIV/0!</v>
      </c>
      <c r="AG27" s="7">
        <f t="shared" si="11"/>
        <v>1</v>
      </c>
      <c r="AH27" s="7"/>
      <c r="AI27" s="12"/>
    </row>
    <row r="28" spans="1:35" s="6" customFormat="1" ht="13.5">
      <c r="A28" s="6">
        <v>26</v>
      </c>
      <c r="B28" s="6">
        <f>'名簿'!B26</f>
        <v>0</v>
      </c>
      <c r="C28" s="2"/>
      <c r="D28" s="2"/>
      <c r="E28" s="11"/>
      <c r="F28" s="11"/>
      <c r="G28" s="11"/>
      <c r="H28" s="11"/>
      <c r="I28" s="11"/>
      <c r="J28" s="2"/>
      <c r="K28" s="2"/>
      <c r="L28" s="11"/>
      <c r="M28" s="11"/>
      <c r="N28" s="11"/>
      <c r="O28" s="11"/>
      <c r="P28" s="11"/>
      <c r="Q28" s="11"/>
      <c r="R28" s="7">
        <f t="shared" si="0"/>
        <v>0</v>
      </c>
      <c r="S28" s="8" t="e">
        <f t="shared" si="3"/>
        <v>#DIV/0!</v>
      </c>
      <c r="T28" s="27" t="e">
        <f t="shared" si="4"/>
        <v>#DIV/0!</v>
      </c>
      <c r="U28" s="7"/>
      <c r="V28" s="7">
        <f t="shared" si="5"/>
        <v>0</v>
      </c>
      <c r="W28" s="8" t="e">
        <f t="shared" si="6"/>
        <v>#DIV/0!</v>
      </c>
      <c r="X28" s="27" t="e">
        <f t="shared" si="7"/>
        <v>#DIV/0!</v>
      </c>
      <c r="Y28" s="7"/>
      <c r="Z28" s="7">
        <f t="shared" si="1"/>
        <v>0</v>
      </c>
      <c r="AA28" s="8" t="e">
        <f t="shared" si="8"/>
        <v>#DIV/0!</v>
      </c>
      <c r="AB28" s="27" t="e">
        <f t="shared" si="9"/>
        <v>#DIV/0!</v>
      </c>
      <c r="AC28" s="7"/>
      <c r="AD28" s="7">
        <f t="shared" si="2"/>
        <v>0</v>
      </c>
      <c r="AE28" s="8" t="e">
        <f t="shared" si="10"/>
        <v>#DIV/0!</v>
      </c>
      <c r="AF28" s="27" t="e">
        <f t="shared" si="12"/>
        <v>#DIV/0!</v>
      </c>
      <c r="AG28" s="7">
        <f t="shared" si="11"/>
        <v>1</v>
      </c>
      <c r="AH28" s="7"/>
      <c r="AI28" s="12"/>
    </row>
    <row r="29" spans="1:35" s="6" customFormat="1" ht="13.5">
      <c r="A29" s="6">
        <v>27</v>
      </c>
      <c r="B29" s="6">
        <f>'名簿'!B27</f>
        <v>0</v>
      </c>
      <c r="C29" s="2"/>
      <c r="D29" s="2"/>
      <c r="E29" s="11"/>
      <c r="F29" s="11"/>
      <c r="G29" s="11"/>
      <c r="H29" s="11"/>
      <c r="I29" s="11"/>
      <c r="J29" s="2"/>
      <c r="K29" s="2"/>
      <c r="L29" s="11"/>
      <c r="M29" s="11"/>
      <c r="N29" s="11"/>
      <c r="O29" s="11"/>
      <c r="P29" s="11"/>
      <c r="Q29" s="11"/>
      <c r="R29" s="7">
        <f t="shared" si="0"/>
        <v>0</v>
      </c>
      <c r="S29" s="8" t="e">
        <f t="shared" si="3"/>
        <v>#DIV/0!</v>
      </c>
      <c r="T29" s="27" t="e">
        <f t="shared" si="4"/>
        <v>#DIV/0!</v>
      </c>
      <c r="U29" s="7"/>
      <c r="V29" s="7">
        <f t="shared" si="5"/>
        <v>0</v>
      </c>
      <c r="W29" s="8" t="e">
        <f t="shared" si="6"/>
        <v>#DIV/0!</v>
      </c>
      <c r="X29" s="27" t="e">
        <f t="shared" si="7"/>
        <v>#DIV/0!</v>
      </c>
      <c r="Y29" s="7"/>
      <c r="Z29" s="7">
        <f t="shared" si="1"/>
        <v>0</v>
      </c>
      <c r="AA29" s="8" t="e">
        <f t="shared" si="8"/>
        <v>#DIV/0!</v>
      </c>
      <c r="AB29" s="27" t="e">
        <f t="shared" si="9"/>
        <v>#DIV/0!</v>
      </c>
      <c r="AC29" s="7"/>
      <c r="AD29" s="7">
        <f t="shared" si="2"/>
        <v>0</v>
      </c>
      <c r="AE29" s="8" t="e">
        <f t="shared" si="10"/>
        <v>#DIV/0!</v>
      </c>
      <c r="AF29" s="27" t="e">
        <f t="shared" si="12"/>
        <v>#DIV/0!</v>
      </c>
      <c r="AG29" s="7">
        <f t="shared" si="11"/>
        <v>1</v>
      </c>
      <c r="AH29" s="7"/>
      <c r="AI29" s="12"/>
    </row>
    <row r="30" spans="1:35" s="6" customFormat="1" ht="13.5">
      <c r="A30" s="6">
        <v>28</v>
      </c>
      <c r="B30" s="6">
        <f>'名簿'!B28</f>
        <v>0</v>
      </c>
      <c r="C30" s="2"/>
      <c r="D30" s="2"/>
      <c r="E30" s="11"/>
      <c r="F30" s="11"/>
      <c r="G30" s="11"/>
      <c r="H30" s="11"/>
      <c r="I30" s="11"/>
      <c r="J30" s="2"/>
      <c r="K30" s="2"/>
      <c r="L30" s="10"/>
      <c r="M30" s="11"/>
      <c r="N30" s="11"/>
      <c r="O30" s="11"/>
      <c r="P30" s="11"/>
      <c r="Q30" s="11"/>
      <c r="R30" s="7">
        <f t="shared" si="0"/>
        <v>0</v>
      </c>
      <c r="S30" s="8" t="e">
        <f t="shared" si="3"/>
        <v>#DIV/0!</v>
      </c>
      <c r="T30" s="27" t="e">
        <f t="shared" si="4"/>
        <v>#DIV/0!</v>
      </c>
      <c r="U30" s="7"/>
      <c r="V30" s="7">
        <f t="shared" si="5"/>
        <v>0</v>
      </c>
      <c r="W30" s="8" t="e">
        <f t="shared" si="6"/>
        <v>#DIV/0!</v>
      </c>
      <c r="X30" s="27" t="e">
        <f t="shared" si="7"/>
        <v>#DIV/0!</v>
      </c>
      <c r="Y30" s="7"/>
      <c r="Z30" s="7">
        <f t="shared" si="1"/>
        <v>0</v>
      </c>
      <c r="AA30" s="8" t="e">
        <f t="shared" si="8"/>
        <v>#DIV/0!</v>
      </c>
      <c r="AB30" s="27" t="e">
        <f t="shared" si="9"/>
        <v>#DIV/0!</v>
      </c>
      <c r="AC30" s="7"/>
      <c r="AD30" s="7">
        <f t="shared" si="2"/>
        <v>0</v>
      </c>
      <c r="AE30" s="8" t="e">
        <f t="shared" si="10"/>
        <v>#DIV/0!</v>
      </c>
      <c r="AF30" s="27" t="e">
        <f t="shared" si="12"/>
        <v>#DIV/0!</v>
      </c>
      <c r="AG30" s="7">
        <f t="shared" si="11"/>
        <v>1</v>
      </c>
      <c r="AH30" s="7"/>
      <c r="AI30" s="12"/>
    </row>
    <row r="31" spans="1:35" s="6" customFormat="1" ht="13.5">
      <c r="A31" s="6">
        <v>29</v>
      </c>
      <c r="B31" s="6">
        <f>'名簿'!B29</f>
        <v>0</v>
      </c>
      <c r="C31" s="2"/>
      <c r="D31" s="2"/>
      <c r="E31" s="11"/>
      <c r="F31" s="11"/>
      <c r="G31" s="11"/>
      <c r="H31" s="11"/>
      <c r="I31" s="11"/>
      <c r="J31" s="2"/>
      <c r="K31" s="2"/>
      <c r="L31" s="11"/>
      <c r="M31" s="11"/>
      <c r="N31" s="11"/>
      <c r="O31" s="11"/>
      <c r="P31" s="11"/>
      <c r="Q31" s="11"/>
      <c r="R31" s="7">
        <f t="shared" si="0"/>
        <v>0</v>
      </c>
      <c r="S31" s="8" t="e">
        <f t="shared" si="3"/>
        <v>#DIV/0!</v>
      </c>
      <c r="T31" s="27" t="e">
        <f t="shared" si="4"/>
        <v>#DIV/0!</v>
      </c>
      <c r="U31" s="7"/>
      <c r="V31" s="7">
        <f t="shared" si="5"/>
        <v>0</v>
      </c>
      <c r="W31" s="8" t="e">
        <f t="shared" si="6"/>
        <v>#DIV/0!</v>
      </c>
      <c r="X31" s="27" t="e">
        <f t="shared" si="7"/>
        <v>#DIV/0!</v>
      </c>
      <c r="Y31" s="7"/>
      <c r="Z31" s="7">
        <f t="shared" si="1"/>
        <v>0</v>
      </c>
      <c r="AA31" s="8" t="e">
        <f t="shared" si="8"/>
        <v>#DIV/0!</v>
      </c>
      <c r="AB31" s="27" t="e">
        <f t="shared" si="9"/>
        <v>#DIV/0!</v>
      </c>
      <c r="AC31" s="7"/>
      <c r="AD31" s="7">
        <f t="shared" si="2"/>
        <v>0</v>
      </c>
      <c r="AE31" s="8" t="e">
        <f t="shared" si="10"/>
        <v>#DIV/0!</v>
      </c>
      <c r="AF31" s="27" t="e">
        <f t="shared" si="12"/>
        <v>#DIV/0!</v>
      </c>
      <c r="AG31" s="7">
        <f t="shared" si="11"/>
        <v>1</v>
      </c>
      <c r="AH31" s="7"/>
      <c r="AI31" s="12"/>
    </row>
    <row r="32" spans="1:35" s="6" customFormat="1" ht="13.5">
      <c r="A32" s="6">
        <v>30</v>
      </c>
      <c r="B32" s="6">
        <f>'名簿'!B30</f>
        <v>0</v>
      </c>
      <c r="C32" s="2"/>
      <c r="D32" s="2"/>
      <c r="E32" s="11"/>
      <c r="F32" s="11"/>
      <c r="G32" s="11"/>
      <c r="H32" s="11"/>
      <c r="I32" s="11"/>
      <c r="J32" s="2"/>
      <c r="K32" s="2"/>
      <c r="L32" s="11"/>
      <c r="M32" s="11"/>
      <c r="N32" s="11"/>
      <c r="O32" s="11"/>
      <c r="P32" s="11"/>
      <c r="Q32" s="11"/>
      <c r="R32" s="7">
        <f t="shared" si="0"/>
        <v>0</v>
      </c>
      <c r="S32" s="8" t="e">
        <f t="shared" si="3"/>
        <v>#DIV/0!</v>
      </c>
      <c r="T32" s="27" t="e">
        <f t="shared" si="4"/>
        <v>#DIV/0!</v>
      </c>
      <c r="U32" s="7"/>
      <c r="V32" s="7">
        <f t="shared" si="5"/>
        <v>0</v>
      </c>
      <c r="W32" s="8" t="e">
        <f t="shared" si="6"/>
        <v>#DIV/0!</v>
      </c>
      <c r="X32" s="27" t="e">
        <f t="shared" si="7"/>
        <v>#DIV/0!</v>
      </c>
      <c r="Y32" s="7"/>
      <c r="Z32" s="7">
        <f t="shared" si="1"/>
        <v>0</v>
      </c>
      <c r="AA32" s="8" t="e">
        <f t="shared" si="8"/>
        <v>#DIV/0!</v>
      </c>
      <c r="AB32" s="27" t="e">
        <f t="shared" si="9"/>
        <v>#DIV/0!</v>
      </c>
      <c r="AC32" s="7"/>
      <c r="AD32" s="7">
        <f t="shared" si="2"/>
        <v>0</v>
      </c>
      <c r="AE32" s="8" t="e">
        <f t="shared" si="10"/>
        <v>#DIV/0!</v>
      </c>
      <c r="AF32" s="27" t="e">
        <f t="shared" si="12"/>
        <v>#DIV/0!</v>
      </c>
      <c r="AG32" s="7">
        <f t="shared" si="11"/>
        <v>1</v>
      </c>
      <c r="AH32" s="7"/>
      <c r="AI32" s="12"/>
    </row>
    <row r="33" spans="1:35" s="6" customFormat="1" ht="13.5">
      <c r="A33" s="6">
        <v>31</v>
      </c>
      <c r="B33" s="6">
        <f>'名簿'!B31</f>
        <v>0</v>
      </c>
      <c r="C33" s="2"/>
      <c r="D33" s="2"/>
      <c r="E33" s="11"/>
      <c r="F33" s="11"/>
      <c r="G33" s="11"/>
      <c r="H33" s="11"/>
      <c r="I33" s="11"/>
      <c r="J33" s="2"/>
      <c r="K33" s="2"/>
      <c r="L33" s="11"/>
      <c r="M33" s="11"/>
      <c r="N33" s="11"/>
      <c r="O33" s="11"/>
      <c r="P33" s="11"/>
      <c r="Q33" s="11"/>
      <c r="R33" s="7">
        <f t="shared" si="0"/>
        <v>0</v>
      </c>
      <c r="S33" s="8" t="e">
        <f t="shared" si="3"/>
        <v>#DIV/0!</v>
      </c>
      <c r="T33" s="27" t="e">
        <f t="shared" si="4"/>
        <v>#DIV/0!</v>
      </c>
      <c r="U33" s="7"/>
      <c r="V33" s="7">
        <f t="shared" si="5"/>
        <v>0</v>
      </c>
      <c r="W33" s="8" t="e">
        <f t="shared" si="6"/>
        <v>#DIV/0!</v>
      </c>
      <c r="X33" s="27" t="e">
        <f t="shared" si="7"/>
        <v>#DIV/0!</v>
      </c>
      <c r="Y33" s="7"/>
      <c r="Z33" s="7">
        <f t="shared" si="1"/>
        <v>0</v>
      </c>
      <c r="AA33" s="8" t="e">
        <f t="shared" si="8"/>
        <v>#DIV/0!</v>
      </c>
      <c r="AB33" s="27" t="e">
        <f t="shared" si="9"/>
        <v>#DIV/0!</v>
      </c>
      <c r="AC33" s="7"/>
      <c r="AD33" s="7">
        <f t="shared" si="2"/>
        <v>0</v>
      </c>
      <c r="AE33" s="8" t="e">
        <f t="shared" si="10"/>
        <v>#DIV/0!</v>
      </c>
      <c r="AF33" s="27" t="e">
        <f t="shared" si="12"/>
        <v>#DIV/0!</v>
      </c>
      <c r="AG33" s="7">
        <f t="shared" si="11"/>
        <v>1</v>
      </c>
      <c r="AH33" s="7"/>
      <c r="AI33" s="12"/>
    </row>
    <row r="34" spans="1:35" s="6" customFormat="1" ht="13.5">
      <c r="A34" s="6">
        <v>32</v>
      </c>
      <c r="B34" s="6">
        <f>'名簿'!B32</f>
        <v>0</v>
      </c>
      <c r="C34" s="2"/>
      <c r="D34" s="2"/>
      <c r="E34" s="11"/>
      <c r="F34" s="11"/>
      <c r="G34" s="11"/>
      <c r="H34" s="11"/>
      <c r="I34" s="11"/>
      <c r="J34" s="2"/>
      <c r="K34" s="2"/>
      <c r="L34" s="11"/>
      <c r="M34" s="11"/>
      <c r="N34" s="11"/>
      <c r="O34" s="11"/>
      <c r="P34" s="11"/>
      <c r="Q34" s="11"/>
      <c r="R34" s="7">
        <f t="shared" si="0"/>
        <v>0</v>
      </c>
      <c r="S34" s="8" t="e">
        <f t="shared" si="3"/>
        <v>#DIV/0!</v>
      </c>
      <c r="T34" s="27" t="e">
        <f t="shared" si="4"/>
        <v>#DIV/0!</v>
      </c>
      <c r="U34" s="7"/>
      <c r="V34" s="7">
        <f t="shared" si="5"/>
        <v>0</v>
      </c>
      <c r="W34" s="8" t="e">
        <f t="shared" si="6"/>
        <v>#DIV/0!</v>
      </c>
      <c r="X34" s="27" t="e">
        <f t="shared" si="7"/>
        <v>#DIV/0!</v>
      </c>
      <c r="Y34" s="7"/>
      <c r="Z34" s="7">
        <f t="shared" si="1"/>
        <v>0</v>
      </c>
      <c r="AA34" s="8" t="e">
        <f t="shared" si="8"/>
        <v>#DIV/0!</v>
      </c>
      <c r="AB34" s="27" t="e">
        <f t="shared" si="9"/>
        <v>#DIV/0!</v>
      </c>
      <c r="AC34" s="7"/>
      <c r="AD34" s="7">
        <f t="shared" si="2"/>
        <v>0</v>
      </c>
      <c r="AE34" s="8" t="e">
        <f t="shared" si="10"/>
        <v>#DIV/0!</v>
      </c>
      <c r="AF34" s="27" t="e">
        <f t="shared" si="12"/>
        <v>#DIV/0!</v>
      </c>
      <c r="AG34" s="7">
        <f t="shared" si="11"/>
        <v>1</v>
      </c>
      <c r="AH34" s="7"/>
      <c r="AI34" s="12"/>
    </row>
    <row r="35" spans="1:35" s="6" customFormat="1" ht="13.5">
      <c r="A35" s="6">
        <v>33</v>
      </c>
      <c r="B35" s="6">
        <f>'名簿'!B33</f>
        <v>0</v>
      </c>
      <c r="C35" s="2"/>
      <c r="D35" s="2"/>
      <c r="E35" s="11"/>
      <c r="F35" s="11"/>
      <c r="G35" s="11"/>
      <c r="H35" s="11"/>
      <c r="I35" s="11"/>
      <c r="J35" s="2"/>
      <c r="K35" s="2"/>
      <c r="L35" s="11"/>
      <c r="M35" s="11"/>
      <c r="N35" s="11"/>
      <c r="O35" s="11"/>
      <c r="P35" s="11"/>
      <c r="Q35" s="11"/>
      <c r="R35" s="7">
        <f t="shared" si="0"/>
        <v>0</v>
      </c>
      <c r="S35" s="8" t="e">
        <f t="shared" si="3"/>
        <v>#DIV/0!</v>
      </c>
      <c r="T35" s="27" t="e">
        <f t="shared" si="4"/>
        <v>#DIV/0!</v>
      </c>
      <c r="U35" s="7"/>
      <c r="V35" s="7">
        <f t="shared" si="5"/>
        <v>0</v>
      </c>
      <c r="W35" s="8" t="e">
        <f t="shared" si="6"/>
        <v>#DIV/0!</v>
      </c>
      <c r="X35" s="27" t="e">
        <f t="shared" si="7"/>
        <v>#DIV/0!</v>
      </c>
      <c r="Y35" s="7"/>
      <c r="Z35" s="7">
        <f t="shared" si="1"/>
        <v>0</v>
      </c>
      <c r="AA35" s="8" t="e">
        <f t="shared" si="8"/>
        <v>#DIV/0!</v>
      </c>
      <c r="AB35" s="27" t="e">
        <f t="shared" si="9"/>
        <v>#DIV/0!</v>
      </c>
      <c r="AC35" s="7"/>
      <c r="AD35" s="7">
        <f t="shared" si="2"/>
        <v>0</v>
      </c>
      <c r="AE35" s="8" t="e">
        <f t="shared" si="10"/>
        <v>#DIV/0!</v>
      </c>
      <c r="AF35" s="27" t="e">
        <f t="shared" si="12"/>
        <v>#DIV/0!</v>
      </c>
      <c r="AG35" s="7">
        <f t="shared" si="11"/>
        <v>1</v>
      </c>
      <c r="AH35" s="7"/>
      <c r="AI35" s="12"/>
    </row>
    <row r="36" spans="1:35" s="6" customFormat="1" ht="13.5">
      <c r="A36" s="6">
        <v>34</v>
      </c>
      <c r="B36" s="6">
        <f>'名簿'!B34</f>
        <v>0</v>
      </c>
      <c r="C36" s="2"/>
      <c r="D36" s="2"/>
      <c r="E36" s="11"/>
      <c r="F36" s="11"/>
      <c r="G36" s="11"/>
      <c r="H36" s="11"/>
      <c r="I36" s="11"/>
      <c r="J36" s="2"/>
      <c r="K36" s="2"/>
      <c r="L36" s="11"/>
      <c r="M36" s="11"/>
      <c r="N36" s="11"/>
      <c r="O36" s="11"/>
      <c r="P36" s="11"/>
      <c r="Q36" s="11"/>
      <c r="R36" s="7">
        <f t="shared" si="0"/>
        <v>0</v>
      </c>
      <c r="S36" s="8" t="e">
        <f t="shared" si="3"/>
        <v>#DIV/0!</v>
      </c>
      <c r="T36" s="27" t="e">
        <f t="shared" si="4"/>
        <v>#DIV/0!</v>
      </c>
      <c r="U36" s="7"/>
      <c r="V36" s="7">
        <f t="shared" si="5"/>
        <v>0</v>
      </c>
      <c r="W36" s="8" t="e">
        <f t="shared" si="6"/>
        <v>#DIV/0!</v>
      </c>
      <c r="X36" s="27" t="e">
        <f t="shared" si="7"/>
        <v>#DIV/0!</v>
      </c>
      <c r="Y36" s="7"/>
      <c r="Z36" s="7">
        <f t="shared" si="1"/>
        <v>0</v>
      </c>
      <c r="AA36" s="8" t="e">
        <f t="shared" si="8"/>
        <v>#DIV/0!</v>
      </c>
      <c r="AB36" s="27" t="e">
        <f t="shared" si="9"/>
        <v>#DIV/0!</v>
      </c>
      <c r="AC36" s="7"/>
      <c r="AD36" s="7">
        <f t="shared" si="2"/>
        <v>0</v>
      </c>
      <c r="AE36" s="8" t="e">
        <f t="shared" si="10"/>
        <v>#DIV/0!</v>
      </c>
      <c r="AF36" s="27" t="e">
        <f t="shared" si="12"/>
        <v>#DIV/0!</v>
      </c>
      <c r="AG36" s="7">
        <f t="shared" si="11"/>
        <v>1</v>
      </c>
      <c r="AH36" s="7"/>
      <c r="AI36" s="12"/>
    </row>
    <row r="37" spans="1:35" s="6" customFormat="1" ht="13.5">
      <c r="A37" s="6">
        <v>35</v>
      </c>
      <c r="B37" s="6">
        <f>'名簿'!B35</f>
        <v>0</v>
      </c>
      <c r="C37" s="2"/>
      <c r="D37" s="2"/>
      <c r="E37" s="11"/>
      <c r="F37" s="11"/>
      <c r="G37" s="11"/>
      <c r="H37" s="11"/>
      <c r="I37" s="11"/>
      <c r="J37" s="2"/>
      <c r="K37" s="2"/>
      <c r="L37" s="11"/>
      <c r="M37" s="11"/>
      <c r="N37" s="11"/>
      <c r="O37" s="11"/>
      <c r="P37" s="11"/>
      <c r="Q37" s="11"/>
      <c r="R37" s="7">
        <f t="shared" si="0"/>
        <v>0</v>
      </c>
      <c r="S37" s="8" t="e">
        <f t="shared" si="3"/>
        <v>#DIV/0!</v>
      </c>
      <c r="T37" s="27" t="e">
        <f t="shared" si="4"/>
        <v>#DIV/0!</v>
      </c>
      <c r="U37" s="7"/>
      <c r="V37" s="7">
        <f t="shared" si="5"/>
        <v>0</v>
      </c>
      <c r="W37" s="8" t="e">
        <f t="shared" si="6"/>
        <v>#DIV/0!</v>
      </c>
      <c r="X37" s="27" t="e">
        <f t="shared" si="7"/>
        <v>#DIV/0!</v>
      </c>
      <c r="Y37" s="7"/>
      <c r="Z37" s="7">
        <f t="shared" si="1"/>
        <v>0</v>
      </c>
      <c r="AA37" s="8" t="e">
        <f t="shared" si="8"/>
        <v>#DIV/0!</v>
      </c>
      <c r="AB37" s="27" t="e">
        <f t="shared" si="9"/>
        <v>#DIV/0!</v>
      </c>
      <c r="AC37" s="7"/>
      <c r="AD37" s="7">
        <f t="shared" si="2"/>
        <v>0</v>
      </c>
      <c r="AE37" s="8" t="e">
        <f t="shared" si="10"/>
        <v>#DIV/0!</v>
      </c>
      <c r="AF37" s="27" t="e">
        <f t="shared" si="12"/>
        <v>#DIV/0!</v>
      </c>
      <c r="AG37" s="7">
        <f t="shared" si="11"/>
        <v>1</v>
      </c>
      <c r="AH37" s="7"/>
      <c r="AI37" s="12"/>
    </row>
    <row r="38" spans="1:35" s="6" customFormat="1" ht="13.5">
      <c r="A38" s="6">
        <v>36</v>
      </c>
      <c r="B38" s="6">
        <f>'名簿'!B36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7">
        <f t="shared" si="0"/>
        <v>0</v>
      </c>
      <c r="S38" s="8" t="e">
        <f t="shared" si="3"/>
        <v>#DIV/0!</v>
      </c>
      <c r="T38" s="27" t="e">
        <f t="shared" si="4"/>
        <v>#DIV/0!</v>
      </c>
      <c r="U38" s="7"/>
      <c r="V38" s="7">
        <f t="shared" si="5"/>
        <v>0</v>
      </c>
      <c r="W38" s="8" t="e">
        <f t="shared" si="6"/>
        <v>#DIV/0!</v>
      </c>
      <c r="X38" s="27" t="e">
        <f t="shared" si="7"/>
        <v>#DIV/0!</v>
      </c>
      <c r="Y38" s="7"/>
      <c r="Z38" s="7">
        <f t="shared" si="1"/>
        <v>0</v>
      </c>
      <c r="AA38" s="8" t="e">
        <f t="shared" si="8"/>
        <v>#DIV/0!</v>
      </c>
      <c r="AB38" s="27" t="e">
        <f t="shared" si="9"/>
        <v>#DIV/0!</v>
      </c>
      <c r="AC38" s="7"/>
      <c r="AD38" s="7">
        <f t="shared" si="2"/>
        <v>0</v>
      </c>
      <c r="AE38" s="8" t="e">
        <f t="shared" si="10"/>
        <v>#DIV/0!</v>
      </c>
      <c r="AF38" s="27" t="e">
        <f t="shared" si="12"/>
        <v>#DIV/0!</v>
      </c>
      <c r="AG38" s="7">
        <f t="shared" si="11"/>
        <v>1</v>
      </c>
      <c r="AH38" s="7"/>
      <c r="AI38" s="12"/>
    </row>
    <row r="39" spans="1:35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7">
        <f t="shared" si="0"/>
        <v>0</v>
      </c>
      <c r="S39" s="8" t="e">
        <f t="shared" si="3"/>
        <v>#DIV/0!</v>
      </c>
      <c r="T39" s="27" t="e">
        <f t="shared" si="4"/>
        <v>#DIV/0!</v>
      </c>
      <c r="U39" s="7"/>
      <c r="V39" s="7">
        <f t="shared" si="5"/>
        <v>0</v>
      </c>
      <c r="W39" s="8" t="e">
        <f t="shared" si="6"/>
        <v>#DIV/0!</v>
      </c>
      <c r="X39" s="27" t="e">
        <f t="shared" si="7"/>
        <v>#DIV/0!</v>
      </c>
      <c r="Y39" s="7"/>
      <c r="Z39" s="7">
        <f t="shared" si="1"/>
        <v>0</v>
      </c>
      <c r="AA39" s="8" t="e">
        <f t="shared" si="8"/>
        <v>#DIV/0!</v>
      </c>
      <c r="AB39" s="27" t="e">
        <f t="shared" si="9"/>
        <v>#DIV/0!</v>
      </c>
      <c r="AC39" s="7"/>
      <c r="AD39" s="7">
        <f t="shared" si="2"/>
        <v>0</v>
      </c>
      <c r="AE39" s="8" t="e">
        <f t="shared" si="10"/>
        <v>#DIV/0!</v>
      </c>
      <c r="AF39" s="27" t="e">
        <f t="shared" si="12"/>
        <v>#DIV/0!</v>
      </c>
      <c r="AG39" s="7">
        <f t="shared" si="11"/>
        <v>1</v>
      </c>
      <c r="AH39" s="7"/>
      <c r="AI39" s="12"/>
    </row>
    <row r="40" spans="1:35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7">
        <f t="shared" si="0"/>
        <v>0</v>
      </c>
      <c r="S40" s="8" t="e">
        <f t="shared" si="3"/>
        <v>#DIV/0!</v>
      </c>
      <c r="T40" s="27" t="e">
        <f t="shared" si="4"/>
        <v>#DIV/0!</v>
      </c>
      <c r="U40" s="7"/>
      <c r="V40" s="7">
        <f t="shared" si="5"/>
        <v>0</v>
      </c>
      <c r="W40" s="8" t="e">
        <f t="shared" si="6"/>
        <v>#DIV/0!</v>
      </c>
      <c r="X40" s="27" t="e">
        <f t="shared" si="7"/>
        <v>#DIV/0!</v>
      </c>
      <c r="Y40" s="7"/>
      <c r="Z40" s="7">
        <f t="shared" si="1"/>
        <v>0</v>
      </c>
      <c r="AA40" s="8" t="e">
        <f t="shared" si="8"/>
        <v>#DIV/0!</v>
      </c>
      <c r="AB40" s="27" t="e">
        <f t="shared" si="9"/>
        <v>#DIV/0!</v>
      </c>
      <c r="AC40" s="7"/>
      <c r="AD40" s="7">
        <f t="shared" si="2"/>
        <v>0</v>
      </c>
      <c r="AE40" s="8" t="e">
        <f t="shared" si="10"/>
        <v>#DIV/0!</v>
      </c>
      <c r="AF40" s="27" t="e">
        <f t="shared" si="12"/>
        <v>#DIV/0!</v>
      </c>
      <c r="AG40" s="7">
        <f t="shared" si="11"/>
        <v>1</v>
      </c>
      <c r="AH40" s="7"/>
      <c r="AI40" s="12"/>
    </row>
    <row r="41" spans="1:35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7">
        <f t="shared" si="0"/>
        <v>0</v>
      </c>
      <c r="S41" s="8" t="e">
        <f t="shared" si="3"/>
        <v>#DIV/0!</v>
      </c>
      <c r="T41" s="27" t="e">
        <f t="shared" si="4"/>
        <v>#DIV/0!</v>
      </c>
      <c r="U41" s="7"/>
      <c r="V41" s="7">
        <f t="shared" si="5"/>
        <v>0</v>
      </c>
      <c r="W41" s="8" t="e">
        <f t="shared" si="6"/>
        <v>#DIV/0!</v>
      </c>
      <c r="X41" s="27" t="e">
        <f t="shared" si="7"/>
        <v>#DIV/0!</v>
      </c>
      <c r="Y41" s="7"/>
      <c r="Z41" s="7">
        <f t="shared" si="1"/>
        <v>0</v>
      </c>
      <c r="AA41" s="8" t="e">
        <f t="shared" si="8"/>
        <v>#DIV/0!</v>
      </c>
      <c r="AB41" s="27" t="e">
        <f t="shared" si="9"/>
        <v>#DIV/0!</v>
      </c>
      <c r="AC41" s="7"/>
      <c r="AD41" s="7">
        <f t="shared" si="2"/>
        <v>0</v>
      </c>
      <c r="AE41" s="8" t="e">
        <f t="shared" si="10"/>
        <v>#DIV/0!</v>
      </c>
      <c r="AF41" s="27" t="e">
        <f t="shared" si="12"/>
        <v>#DIV/0!</v>
      </c>
      <c r="AG41" s="7">
        <f t="shared" si="11"/>
        <v>1</v>
      </c>
      <c r="AH41" s="7"/>
      <c r="AI41" s="12"/>
    </row>
    <row r="42" spans="1:35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">
        <f t="shared" si="0"/>
        <v>0</v>
      </c>
      <c r="S42" s="8" t="e">
        <f t="shared" si="3"/>
        <v>#DIV/0!</v>
      </c>
      <c r="T42" s="27" t="e">
        <f t="shared" si="4"/>
        <v>#DIV/0!</v>
      </c>
      <c r="U42" s="7"/>
      <c r="V42" s="7">
        <f t="shared" si="5"/>
        <v>0</v>
      </c>
      <c r="W42" s="8" t="e">
        <f t="shared" si="6"/>
        <v>#DIV/0!</v>
      </c>
      <c r="X42" s="27" t="e">
        <f t="shared" si="7"/>
        <v>#DIV/0!</v>
      </c>
      <c r="Y42" s="7"/>
      <c r="Z42" s="7">
        <f t="shared" si="1"/>
        <v>0</v>
      </c>
      <c r="AA42" s="8" t="e">
        <f t="shared" si="8"/>
        <v>#DIV/0!</v>
      </c>
      <c r="AB42" s="27" t="e">
        <f t="shared" si="9"/>
        <v>#DIV/0!</v>
      </c>
      <c r="AC42" s="7"/>
      <c r="AD42" s="7">
        <f t="shared" si="2"/>
        <v>0</v>
      </c>
      <c r="AE42" s="8" t="e">
        <f t="shared" si="10"/>
        <v>#DIV/0!</v>
      </c>
      <c r="AF42" s="27" t="e">
        <f t="shared" si="12"/>
        <v>#DIV/0!</v>
      </c>
      <c r="AG42" s="7">
        <f t="shared" si="11"/>
        <v>1</v>
      </c>
      <c r="AH42" s="7"/>
      <c r="AI42" s="12"/>
    </row>
    <row r="43" spans="3:35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"/>
      <c r="S43" s="7"/>
      <c r="T43" s="27"/>
      <c r="U43" s="7"/>
      <c r="V43" s="7"/>
      <c r="W43" s="7"/>
      <c r="X43" s="27"/>
      <c r="Y43" s="7"/>
      <c r="Z43" s="7"/>
      <c r="AA43" s="7"/>
      <c r="AB43" s="27"/>
      <c r="AC43" s="7"/>
      <c r="AD43" s="7"/>
      <c r="AE43" s="8"/>
      <c r="AF43" s="27"/>
      <c r="AG43" s="7"/>
      <c r="AH43" s="7"/>
      <c r="AI43" s="12"/>
    </row>
  </sheetData>
  <sheetProtection sheet="1" objects="1" scenarios="1"/>
  <printOptions gridLines="1"/>
  <pageMargins left="0.787" right="0.787" top="0.984" bottom="0.984" header="0.512" footer="0.512"/>
  <pageSetup fitToHeight="1" fitToWidth="1" horizontalDpi="720" verticalDpi="720" orientation="landscape" paperSize="9" scale="56" r:id="rId1"/>
  <headerFooter alignWithMargins="0">
    <oddHeader>&amp;C&amp;A</oddHeader>
  </headerFooter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PageLayoutView="0" workbookViewId="0" topLeftCell="A1">
      <pane xSplit="2" ySplit="1" topLeftCell="C2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N23" sqref="N23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12" width="6.625" style="16" customWidth="1"/>
    <col min="13" max="14" width="8.25390625" style="29" customWidth="1"/>
    <col min="15" max="19" width="6.625" style="16" customWidth="1"/>
    <col min="20" max="20" width="8.25390625" style="17" customWidth="1"/>
    <col min="21" max="21" width="6.75390625" style="17" customWidth="1"/>
    <col min="22" max="22" width="4.50390625" style="28" customWidth="1"/>
    <col min="23" max="23" width="4.50390625" style="17" customWidth="1"/>
    <col min="24" max="25" width="8.25390625" style="17" customWidth="1"/>
    <col min="26" max="26" width="4.50390625" style="28" customWidth="1"/>
    <col min="27" max="27" width="4.50390625" style="17" customWidth="1"/>
    <col min="28" max="29" width="8.625" style="17" customWidth="1"/>
    <col min="30" max="30" width="4.50390625" style="28" customWidth="1"/>
    <col min="31" max="31" width="4.50390625" style="17" customWidth="1"/>
    <col min="32" max="32" width="6.625" style="17" customWidth="1"/>
    <col min="33" max="33" width="6.625" style="19" customWidth="1"/>
    <col min="34" max="34" width="4.625" style="28" customWidth="1"/>
    <col min="35" max="35" width="6.625" style="17" customWidth="1"/>
    <col min="36" max="36" width="4.625" style="17" customWidth="1"/>
    <col min="37" max="37" width="6.625" style="20" customWidth="1"/>
    <col min="38" max="38" width="6.625" style="15" customWidth="1"/>
    <col min="39" max="16384" width="9.00390625" style="15" customWidth="1"/>
  </cols>
  <sheetData>
    <row r="1" spans="1:37" s="6" customFormat="1" ht="67.5">
      <c r="A1" s="1" t="s">
        <v>3</v>
      </c>
      <c r="B1" s="6" t="s">
        <v>1</v>
      </c>
      <c r="C1" s="2" t="s">
        <v>78</v>
      </c>
      <c r="D1" s="2" t="s">
        <v>14</v>
      </c>
      <c r="E1" s="2" t="s">
        <v>151</v>
      </c>
      <c r="F1" s="2" t="s">
        <v>82</v>
      </c>
      <c r="G1" s="2" t="s">
        <v>151</v>
      </c>
      <c r="H1" s="2" t="s">
        <v>83</v>
      </c>
      <c r="I1" s="2" t="s">
        <v>151</v>
      </c>
      <c r="J1" s="2" t="s">
        <v>84</v>
      </c>
      <c r="K1" s="2" t="s">
        <v>85</v>
      </c>
      <c r="L1" s="2" t="s">
        <v>151</v>
      </c>
      <c r="M1" s="2" t="s">
        <v>154</v>
      </c>
      <c r="N1" s="2" t="s">
        <v>14</v>
      </c>
      <c r="O1" s="2" t="s">
        <v>15</v>
      </c>
      <c r="P1" s="2" t="s">
        <v>105</v>
      </c>
      <c r="Q1" s="2" t="s">
        <v>14</v>
      </c>
      <c r="R1" s="2" t="s">
        <v>151</v>
      </c>
      <c r="S1" s="2"/>
      <c r="T1" s="3" t="s">
        <v>15</v>
      </c>
      <c r="U1" s="3" t="s">
        <v>39</v>
      </c>
      <c r="V1" s="26" t="s">
        <v>15</v>
      </c>
      <c r="W1" s="3" t="s">
        <v>138</v>
      </c>
      <c r="X1" s="3" t="s">
        <v>151</v>
      </c>
      <c r="Y1" s="3" t="s">
        <v>153</v>
      </c>
      <c r="Z1" s="26" t="s">
        <v>151</v>
      </c>
      <c r="AA1" s="3" t="s">
        <v>138</v>
      </c>
      <c r="AB1" s="3" t="s">
        <v>14</v>
      </c>
      <c r="AC1" s="3" t="s">
        <v>38</v>
      </c>
      <c r="AD1" s="26" t="s">
        <v>14</v>
      </c>
      <c r="AE1" s="3" t="s">
        <v>138</v>
      </c>
      <c r="AF1" s="3" t="s">
        <v>5</v>
      </c>
      <c r="AG1" s="5" t="s">
        <v>35</v>
      </c>
      <c r="AH1" s="26" t="s">
        <v>0</v>
      </c>
      <c r="AI1" s="3" t="s">
        <v>2</v>
      </c>
      <c r="AJ1" s="1" t="s">
        <v>139</v>
      </c>
      <c r="AK1" s="12"/>
    </row>
    <row r="2" spans="1:37" s="6" customFormat="1" ht="13.5">
      <c r="A2" s="1"/>
      <c r="B2" s="6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>
        <f aca="true" t="shared" si="0" ref="T2:T42">SUMIF($C$1:$S$1,"*思考",C2:S2)</f>
        <v>0</v>
      </c>
      <c r="U2" s="8" t="e">
        <f>T2/$T$2</f>
        <v>#DIV/0!</v>
      </c>
      <c r="V2" s="26"/>
      <c r="W2" s="3">
        <f>COUNTIF($V$3:$V$50,"◎")</f>
        <v>0</v>
      </c>
      <c r="X2" s="7">
        <f>SUMIF($C$1:$S$1,"*表現処理",C2:S2)</f>
        <v>0</v>
      </c>
      <c r="Y2" s="8" t="e">
        <f>X2/$X$2</f>
        <v>#DIV/0!</v>
      </c>
      <c r="Z2" s="26"/>
      <c r="AA2" s="3">
        <f>COUNTIF($Z$3:$Z$50,"◎")</f>
        <v>0</v>
      </c>
      <c r="AB2" s="7">
        <f aca="true" t="shared" si="1" ref="AB2:AB42">SUMIF($C$1:$S$1,"*知識理解",C2:S2)</f>
        <v>0</v>
      </c>
      <c r="AC2" s="8" t="e">
        <f>AB2/$AB$2</f>
        <v>#DIV/0!</v>
      </c>
      <c r="AD2" s="26"/>
      <c r="AE2" s="3">
        <f>COUNTIF($AD$3:$AD$50,"◎")</f>
        <v>0</v>
      </c>
      <c r="AF2" s="7">
        <f aca="true" t="shared" si="2" ref="AF2:AF42">SUM(C2:S2)</f>
        <v>0</v>
      </c>
      <c r="AG2" s="8" t="e">
        <f>AF2/$AF$2</f>
        <v>#DIV/0!</v>
      </c>
      <c r="AH2" s="26"/>
      <c r="AI2" s="3"/>
      <c r="AJ2" s="6">
        <f>COUNTIF($AH$3:$AH$50,"a")</f>
        <v>0</v>
      </c>
      <c r="AK2" s="12"/>
    </row>
    <row r="3" spans="1:37" s="6" customFormat="1" ht="13.5">
      <c r="A3" s="6">
        <v>1</v>
      </c>
      <c r="B3" s="6">
        <f>'名簿'!B1</f>
        <v>0</v>
      </c>
      <c r="C3" s="2"/>
      <c r="D3" s="2"/>
      <c r="E3" s="2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0"/>
      <c r="R3" s="10"/>
      <c r="S3" s="10"/>
      <c r="T3" s="7">
        <f t="shared" si="0"/>
        <v>0</v>
      </c>
      <c r="U3" s="8" t="e">
        <f aca="true" t="shared" si="3" ref="U3:U42">T3/$T$2</f>
        <v>#DIV/0!</v>
      </c>
      <c r="V3" s="27" t="e">
        <f aca="true" t="shared" si="4" ref="V3:V42">VLOOKUP(U3,$AK$5:$AL$8,2)</f>
        <v>#DIV/0!</v>
      </c>
      <c r="W3" s="3">
        <f>COUNTIF($V$3:$V$50,"○")</f>
        <v>0</v>
      </c>
      <c r="X3" s="7">
        <f aca="true" t="shared" si="5" ref="X3:X42">SUMIF($C$1:$S$1,"*表現処理",C3:S3)</f>
        <v>0</v>
      </c>
      <c r="Y3" s="8" t="e">
        <f aca="true" t="shared" si="6" ref="Y3:Y42">X3/$X$2</f>
        <v>#DIV/0!</v>
      </c>
      <c r="Z3" s="27" t="e">
        <f aca="true" t="shared" si="7" ref="Z3:Z42">VLOOKUP(Y3,$AK$5:$AL$8,2)</f>
        <v>#DIV/0!</v>
      </c>
      <c r="AA3" s="3">
        <f>COUNTIF($Z$3:$Z$50,"○")</f>
        <v>0</v>
      </c>
      <c r="AB3" s="7">
        <f t="shared" si="1"/>
        <v>0</v>
      </c>
      <c r="AC3" s="8" t="e">
        <f aca="true" t="shared" si="8" ref="AC3:AC42">AB3/$AB$2</f>
        <v>#DIV/0!</v>
      </c>
      <c r="AD3" s="27" t="e">
        <f aca="true" t="shared" si="9" ref="AD3:AD42">VLOOKUP(AC3,$AK$5:$AL$8,2)</f>
        <v>#DIV/0!</v>
      </c>
      <c r="AE3" s="3">
        <f>COUNTIF($AD$3:$AD$50,"○")</f>
        <v>0</v>
      </c>
      <c r="AF3" s="7">
        <f t="shared" si="2"/>
        <v>0</v>
      </c>
      <c r="AG3" s="8" t="e">
        <f aca="true" t="shared" si="10" ref="AG3:AG42">AF3/$AF$2</f>
        <v>#DIV/0!</v>
      </c>
      <c r="AH3" s="27" t="e">
        <f>VLOOKUP(AG3,$AK$10:$AL$13,2)</f>
        <v>#DIV/0!</v>
      </c>
      <c r="AI3" s="7">
        <f aca="true" t="shared" si="11" ref="AI3:AI42">RANK(AF3,$AF$3:$AF$42)</f>
        <v>1</v>
      </c>
      <c r="AJ3" s="6">
        <f>COUNTIF($AH$3:$AH$50,"b")</f>
        <v>0</v>
      </c>
      <c r="AK3" s="12"/>
    </row>
    <row r="4" spans="1:37" s="6" customFormat="1" ht="13.5">
      <c r="A4" s="6">
        <v>2</v>
      </c>
      <c r="B4" s="6">
        <f>'名簿'!B2</f>
        <v>0</v>
      </c>
      <c r="C4" s="2"/>
      <c r="D4" s="2"/>
      <c r="E4" s="2"/>
      <c r="F4" s="11"/>
      <c r="G4" s="11"/>
      <c r="H4" s="11"/>
      <c r="I4" s="11"/>
      <c r="J4" s="11"/>
      <c r="K4" s="11"/>
      <c r="L4" s="11"/>
      <c r="M4" s="11"/>
      <c r="N4" s="11"/>
      <c r="O4" s="10"/>
      <c r="P4" s="10"/>
      <c r="Q4" s="10"/>
      <c r="R4" s="10"/>
      <c r="S4" s="10"/>
      <c r="T4" s="7">
        <f t="shared" si="0"/>
        <v>0</v>
      </c>
      <c r="U4" s="8" t="e">
        <f t="shared" si="3"/>
        <v>#DIV/0!</v>
      </c>
      <c r="V4" s="27" t="e">
        <f t="shared" si="4"/>
        <v>#DIV/0!</v>
      </c>
      <c r="W4" s="3">
        <f>COUNTIF($V$3:$V$50,"△")</f>
        <v>0</v>
      </c>
      <c r="X4" s="7">
        <f t="shared" si="5"/>
        <v>0</v>
      </c>
      <c r="Y4" s="8" t="e">
        <f t="shared" si="6"/>
        <v>#DIV/0!</v>
      </c>
      <c r="Z4" s="27" t="e">
        <f t="shared" si="7"/>
        <v>#DIV/0!</v>
      </c>
      <c r="AA4" s="3">
        <f>COUNTIF($Z$3:$Z$50,"△")</f>
        <v>0</v>
      </c>
      <c r="AB4" s="7">
        <f t="shared" si="1"/>
        <v>0</v>
      </c>
      <c r="AC4" s="8" t="e">
        <f t="shared" si="8"/>
        <v>#DIV/0!</v>
      </c>
      <c r="AD4" s="27" t="e">
        <f t="shared" si="9"/>
        <v>#DIV/0!</v>
      </c>
      <c r="AE4" s="3">
        <f>COUNTIF($AD$3:$AD$50,"△")</f>
        <v>0</v>
      </c>
      <c r="AF4" s="7">
        <f t="shared" si="2"/>
        <v>0</v>
      </c>
      <c r="AG4" s="8" t="e">
        <f t="shared" si="10"/>
        <v>#DIV/0!</v>
      </c>
      <c r="AH4" s="27" t="e">
        <f aca="true" t="shared" si="12" ref="AH4:AH42">VLOOKUP(AG4,$AK$10:$AL$13,2)</f>
        <v>#DIV/0!</v>
      </c>
      <c r="AI4" s="7">
        <f t="shared" si="11"/>
        <v>1</v>
      </c>
      <c r="AJ4" s="6">
        <f>COUNTIF($AH$3:$AH$50,"c")</f>
        <v>0</v>
      </c>
      <c r="AK4" s="12"/>
    </row>
    <row r="5" spans="1:38" s="6" customFormat="1" ht="13.5">
      <c r="A5" s="6">
        <v>3</v>
      </c>
      <c r="B5" s="6">
        <f>'名簿'!B3</f>
        <v>0</v>
      </c>
      <c r="C5" s="2"/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10"/>
      <c r="P5" s="10"/>
      <c r="Q5" s="10"/>
      <c r="R5" s="10"/>
      <c r="S5" s="10"/>
      <c r="T5" s="7">
        <f t="shared" si="0"/>
        <v>0</v>
      </c>
      <c r="U5" s="8" t="e">
        <f t="shared" si="3"/>
        <v>#DIV/0!</v>
      </c>
      <c r="V5" s="27" t="e">
        <f t="shared" si="4"/>
        <v>#DIV/0!</v>
      </c>
      <c r="W5" s="7"/>
      <c r="X5" s="7">
        <f t="shared" si="5"/>
        <v>0</v>
      </c>
      <c r="Y5" s="8" t="e">
        <f t="shared" si="6"/>
        <v>#DIV/0!</v>
      </c>
      <c r="Z5" s="27" t="e">
        <f t="shared" si="7"/>
        <v>#DIV/0!</v>
      </c>
      <c r="AA5" s="7"/>
      <c r="AB5" s="7">
        <f t="shared" si="1"/>
        <v>0</v>
      </c>
      <c r="AC5" s="8" t="e">
        <f t="shared" si="8"/>
        <v>#DIV/0!</v>
      </c>
      <c r="AD5" s="27" t="e">
        <f t="shared" si="9"/>
        <v>#DIV/0!</v>
      </c>
      <c r="AE5" s="7"/>
      <c r="AF5" s="7">
        <f t="shared" si="2"/>
        <v>0</v>
      </c>
      <c r="AG5" s="8" t="e">
        <f t="shared" si="10"/>
        <v>#DIV/0!</v>
      </c>
      <c r="AH5" s="27" t="e">
        <f t="shared" si="12"/>
        <v>#DIV/0!</v>
      </c>
      <c r="AI5" s="7">
        <f t="shared" si="11"/>
        <v>1</v>
      </c>
      <c r="AJ5" s="7"/>
      <c r="AK5" s="13">
        <v>0</v>
      </c>
      <c r="AL5" s="14" t="s">
        <v>50</v>
      </c>
    </row>
    <row r="6" spans="1:38" s="6" customFormat="1" ht="13.5">
      <c r="A6" s="6">
        <v>4</v>
      </c>
      <c r="B6" s="6">
        <f>'名簿'!B4</f>
        <v>0</v>
      </c>
      <c r="C6" s="2"/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7">
        <f t="shared" si="0"/>
        <v>0</v>
      </c>
      <c r="U6" s="8" t="e">
        <f t="shared" si="3"/>
        <v>#DIV/0!</v>
      </c>
      <c r="V6" s="27" t="e">
        <f t="shared" si="4"/>
        <v>#DIV/0!</v>
      </c>
      <c r="W6" s="7"/>
      <c r="X6" s="7">
        <f t="shared" si="5"/>
        <v>0</v>
      </c>
      <c r="Y6" s="8" t="e">
        <f t="shared" si="6"/>
        <v>#DIV/0!</v>
      </c>
      <c r="Z6" s="27" t="e">
        <f t="shared" si="7"/>
        <v>#DIV/0!</v>
      </c>
      <c r="AA6" s="7"/>
      <c r="AB6" s="7">
        <f t="shared" si="1"/>
        <v>0</v>
      </c>
      <c r="AC6" s="8" t="e">
        <f t="shared" si="8"/>
        <v>#DIV/0!</v>
      </c>
      <c r="AD6" s="27" t="e">
        <f t="shared" si="9"/>
        <v>#DIV/0!</v>
      </c>
      <c r="AE6" s="7"/>
      <c r="AF6" s="7">
        <f t="shared" si="2"/>
        <v>0</v>
      </c>
      <c r="AG6" s="8" t="e">
        <f t="shared" si="10"/>
        <v>#DIV/0!</v>
      </c>
      <c r="AH6" s="27" t="e">
        <f t="shared" si="12"/>
        <v>#DIV/0!</v>
      </c>
      <c r="AI6" s="7">
        <f t="shared" si="11"/>
        <v>1</v>
      </c>
      <c r="AJ6" s="7"/>
      <c r="AK6" s="13">
        <v>0.01</v>
      </c>
      <c r="AL6" s="14" t="s">
        <v>132</v>
      </c>
    </row>
    <row r="7" spans="1:38" s="6" customFormat="1" ht="13.5">
      <c r="A7" s="6">
        <v>5</v>
      </c>
      <c r="B7" s="6">
        <f>'名簿'!B5</f>
        <v>0</v>
      </c>
      <c r="C7" s="2"/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>
        <f t="shared" si="0"/>
        <v>0</v>
      </c>
      <c r="U7" s="8" t="e">
        <f t="shared" si="3"/>
        <v>#DIV/0!</v>
      </c>
      <c r="V7" s="27" t="e">
        <f t="shared" si="4"/>
        <v>#DIV/0!</v>
      </c>
      <c r="W7" s="7"/>
      <c r="X7" s="7">
        <f t="shared" si="5"/>
        <v>0</v>
      </c>
      <c r="Y7" s="8" t="e">
        <f t="shared" si="6"/>
        <v>#DIV/0!</v>
      </c>
      <c r="Z7" s="27" t="e">
        <f t="shared" si="7"/>
        <v>#DIV/0!</v>
      </c>
      <c r="AA7" s="7"/>
      <c r="AB7" s="7">
        <f t="shared" si="1"/>
        <v>0</v>
      </c>
      <c r="AC7" s="8" t="e">
        <f t="shared" si="8"/>
        <v>#DIV/0!</v>
      </c>
      <c r="AD7" s="27" t="e">
        <f t="shared" si="9"/>
        <v>#DIV/0!</v>
      </c>
      <c r="AE7" s="7"/>
      <c r="AF7" s="7">
        <f t="shared" si="2"/>
        <v>0</v>
      </c>
      <c r="AG7" s="8" t="e">
        <f t="shared" si="10"/>
        <v>#DIV/0!</v>
      </c>
      <c r="AH7" s="27" t="e">
        <f t="shared" si="12"/>
        <v>#DIV/0!</v>
      </c>
      <c r="AI7" s="7">
        <f t="shared" si="11"/>
        <v>1</v>
      </c>
      <c r="AJ7" s="7"/>
      <c r="AK7" s="13">
        <v>0.6</v>
      </c>
      <c r="AL7" s="14" t="s">
        <v>133</v>
      </c>
    </row>
    <row r="8" spans="1:38" s="6" customFormat="1" ht="13.5">
      <c r="A8" s="6">
        <v>6</v>
      </c>
      <c r="B8" s="6">
        <f>'名簿'!B6</f>
        <v>0</v>
      </c>
      <c r="C8" s="2"/>
      <c r="D8" s="2"/>
      <c r="E8" s="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7">
        <f t="shared" si="0"/>
        <v>0</v>
      </c>
      <c r="U8" s="8" t="e">
        <f t="shared" si="3"/>
        <v>#DIV/0!</v>
      </c>
      <c r="V8" s="27" t="e">
        <f t="shared" si="4"/>
        <v>#DIV/0!</v>
      </c>
      <c r="W8" s="7"/>
      <c r="X8" s="7">
        <f t="shared" si="5"/>
        <v>0</v>
      </c>
      <c r="Y8" s="8" t="e">
        <f t="shared" si="6"/>
        <v>#DIV/0!</v>
      </c>
      <c r="Z8" s="27" t="e">
        <f t="shared" si="7"/>
        <v>#DIV/0!</v>
      </c>
      <c r="AA8" s="7"/>
      <c r="AB8" s="7">
        <f t="shared" si="1"/>
        <v>0</v>
      </c>
      <c r="AC8" s="8" t="e">
        <f t="shared" si="8"/>
        <v>#DIV/0!</v>
      </c>
      <c r="AD8" s="27" t="e">
        <f t="shared" si="9"/>
        <v>#DIV/0!</v>
      </c>
      <c r="AE8" s="7"/>
      <c r="AF8" s="7">
        <f t="shared" si="2"/>
        <v>0</v>
      </c>
      <c r="AG8" s="8" t="e">
        <f t="shared" si="10"/>
        <v>#DIV/0!</v>
      </c>
      <c r="AH8" s="27" t="e">
        <f t="shared" si="12"/>
        <v>#DIV/0!</v>
      </c>
      <c r="AI8" s="7">
        <f t="shared" si="11"/>
        <v>1</v>
      </c>
      <c r="AJ8" s="7"/>
      <c r="AK8" s="13">
        <v>0.95</v>
      </c>
      <c r="AL8" s="14" t="s">
        <v>134</v>
      </c>
    </row>
    <row r="9" spans="1:37" s="6" customFormat="1" ht="13.5">
      <c r="A9" s="6">
        <v>7</v>
      </c>
      <c r="B9" s="6">
        <f>'名簿'!B7</f>
        <v>0</v>
      </c>
      <c r="C9" s="2"/>
      <c r="D9" s="2"/>
      <c r="E9" s="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7">
        <f t="shared" si="0"/>
        <v>0</v>
      </c>
      <c r="U9" s="8" t="e">
        <f t="shared" si="3"/>
        <v>#DIV/0!</v>
      </c>
      <c r="V9" s="27" t="e">
        <f t="shared" si="4"/>
        <v>#DIV/0!</v>
      </c>
      <c r="W9" s="7"/>
      <c r="X9" s="7">
        <f t="shared" si="5"/>
        <v>0</v>
      </c>
      <c r="Y9" s="8" t="e">
        <f t="shared" si="6"/>
        <v>#DIV/0!</v>
      </c>
      <c r="Z9" s="27" t="e">
        <f t="shared" si="7"/>
        <v>#DIV/0!</v>
      </c>
      <c r="AA9" s="7"/>
      <c r="AB9" s="7">
        <f t="shared" si="1"/>
        <v>0</v>
      </c>
      <c r="AC9" s="8" t="e">
        <f t="shared" si="8"/>
        <v>#DIV/0!</v>
      </c>
      <c r="AD9" s="27" t="e">
        <f t="shared" si="9"/>
        <v>#DIV/0!</v>
      </c>
      <c r="AE9" s="7"/>
      <c r="AF9" s="7">
        <f t="shared" si="2"/>
        <v>0</v>
      </c>
      <c r="AG9" s="8" t="e">
        <f t="shared" si="10"/>
        <v>#DIV/0!</v>
      </c>
      <c r="AH9" s="27" t="e">
        <f t="shared" si="12"/>
        <v>#DIV/0!</v>
      </c>
      <c r="AI9" s="7">
        <f t="shared" si="11"/>
        <v>1</v>
      </c>
      <c r="AJ9" s="7"/>
      <c r="AK9" s="12"/>
    </row>
    <row r="10" spans="1:38" s="6" customFormat="1" ht="13.5">
      <c r="A10" s="6">
        <v>8</v>
      </c>
      <c r="B10" s="6">
        <f>'名簿'!B8</f>
        <v>0</v>
      </c>
      <c r="C10" s="2"/>
      <c r="D10" s="2"/>
      <c r="E10" s="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7">
        <f t="shared" si="0"/>
        <v>0</v>
      </c>
      <c r="U10" s="8" t="e">
        <f t="shared" si="3"/>
        <v>#DIV/0!</v>
      </c>
      <c r="V10" s="27" t="e">
        <f t="shared" si="4"/>
        <v>#DIV/0!</v>
      </c>
      <c r="W10" s="7"/>
      <c r="X10" s="7">
        <f t="shared" si="5"/>
        <v>0</v>
      </c>
      <c r="Y10" s="8" t="e">
        <f t="shared" si="6"/>
        <v>#DIV/0!</v>
      </c>
      <c r="Z10" s="27" t="e">
        <f t="shared" si="7"/>
        <v>#DIV/0!</v>
      </c>
      <c r="AA10" s="7"/>
      <c r="AB10" s="7">
        <f t="shared" si="1"/>
        <v>0</v>
      </c>
      <c r="AC10" s="8" t="e">
        <f t="shared" si="8"/>
        <v>#DIV/0!</v>
      </c>
      <c r="AD10" s="27" t="e">
        <f t="shared" si="9"/>
        <v>#DIV/0!</v>
      </c>
      <c r="AE10" s="7"/>
      <c r="AF10" s="7">
        <f t="shared" si="2"/>
        <v>0</v>
      </c>
      <c r="AG10" s="8" t="e">
        <f t="shared" si="10"/>
        <v>#DIV/0!</v>
      </c>
      <c r="AH10" s="27" t="e">
        <f t="shared" si="12"/>
        <v>#DIV/0!</v>
      </c>
      <c r="AI10" s="7">
        <f t="shared" si="11"/>
        <v>1</v>
      </c>
      <c r="AJ10" s="7"/>
      <c r="AK10" s="13">
        <v>0</v>
      </c>
      <c r="AL10" s="14" t="s">
        <v>50</v>
      </c>
    </row>
    <row r="11" spans="1:38" s="6" customFormat="1" ht="13.5">
      <c r="A11" s="6">
        <v>9</v>
      </c>
      <c r="B11" s="6">
        <f>'名簿'!B9</f>
        <v>0</v>
      </c>
      <c r="C11" s="2"/>
      <c r="D11" s="2"/>
      <c r="E11" s="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7">
        <f t="shared" si="0"/>
        <v>0</v>
      </c>
      <c r="U11" s="8" t="e">
        <f t="shared" si="3"/>
        <v>#DIV/0!</v>
      </c>
      <c r="V11" s="27" t="e">
        <f t="shared" si="4"/>
        <v>#DIV/0!</v>
      </c>
      <c r="W11" s="7"/>
      <c r="X11" s="7">
        <f t="shared" si="5"/>
        <v>0</v>
      </c>
      <c r="Y11" s="8" t="e">
        <f t="shared" si="6"/>
        <v>#DIV/0!</v>
      </c>
      <c r="Z11" s="27" t="e">
        <f t="shared" si="7"/>
        <v>#DIV/0!</v>
      </c>
      <c r="AA11" s="7"/>
      <c r="AB11" s="7">
        <f t="shared" si="1"/>
        <v>0</v>
      </c>
      <c r="AC11" s="8" t="e">
        <f t="shared" si="8"/>
        <v>#DIV/0!</v>
      </c>
      <c r="AD11" s="27" t="e">
        <f t="shared" si="9"/>
        <v>#DIV/0!</v>
      </c>
      <c r="AE11" s="7"/>
      <c r="AF11" s="7">
        <f t="shared" si="2"/>
        <v>0</v>
      </c>
      <c r="AG11" s="8" t="e">
        <f t="shared" si="10"/>
        <v>#DIV/0!</v>
      </c>
      <c r="AH11" s="27" t="e">
        <f t="shared" si="12"/>
        <v>#DIV/0!</v>
      </c>
      <c r="AI11" s="7">
        <f t="shared" si="11"/>
        <v>1</v>
      </c>
      <c r="AJ11" s="7"/>
      <c r="AK11" s="13">
        <v>0.01</v>
      </c>
      <c r="AL11" s="14" t="s">
        <v>135</v>
      </c>
    </row>
    <row r="12" spans="1:38" s="6" customFormat="1" ht="13.5">
      <c r="A12" s="6">
        <v>10</v>
      </c>
      <c r="B12" s="6">
        <f>'名簿'!B10</f>
        <v>0</v>
      </c>
      <c r="C12" s="2"/>
      <c r="D12" s="2"/>
      <c r="E12" s="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7">
        <f t="shared" si="0"/>
        <v>0</v>
      </c>
      <c r="U12" s="8" t="e">
        <f t="shared" si="3"/>
        <v>#DIV/0!</v>
      </c>
      <c r="V12" s="27" t="e">
        <f t="shared" si="4"/>
        <v>#DIV/0!</v>
      </c>
      <c r="W12" s="7"/>
      <c r="X12" s="7">
        <f t="shared" si="5"/>
        <v>0</v>
      </c>
      <c r="Y12" s="8" t="e">
        <f t="shared" si="6"/>
        <v>#DIV/0!</v>
      </c>
      <c r="Z12" s="27" t="e">
        <f t="shared" si="7"/>
        <v>#DIV/0!</v>
      </c>
      <c r="AA12" s="7"/>
      <c r="AB12" s="7">
        <f t="shared" si="1"/>
        <v>0</v>
      </c>
      <c r="AC12" s="8" t="e">
        <f t="shared" si="8"/>
        <v>#DIV/0!</v>
      </c>
      <c r="AD12" s="27" t="e">
        <f t="shared" si="9"/>
        <v>#DIV/0!</v>
      </c>
      <c r="AE12" s="7"/>
      <c r="AF12" s="7">
        <f t="shared" si="2"/>
        <v>0</v>
      </c>
      <c r="AG12" s="8" t="e">
        <f t="shared" si="10"/>
        <v>#DIV/0!</v>
      </c>
      <c r="AH12" s="27" t="e">
        <f t="shared" si="12"/>
        <v>#DIV/0!</v>
      </c>
      <c r="AI12" s="7">
        <f t="shared" si="11"/>
        <v>1</v>
      </c>
      <c r="AJ12" s="7"/>
      <c r="AK12" s="13">
        <v>0.6</v>
      </c>
      <c r="AL12" s="14" t="s">
        <v>136</v>
      </c>
    </row>
    <row r="13" spans="1:38" s="6" customFormat="1" ht="13.5">
      <c r="A13" s="6">
        <v>11</v>
      </c>
      <c r="B13" s="6">
        <f>'名簿'!B11</f>
        <v>0</v>
      </c>
      <c r="C13" s="2"/>
      <c r="D13" s="2"/>
      <c r="E13" s="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">
        <f t="shared" si="0"/>
        <v>0</v>
      </c>
      <c r="U13" s="8" t="e">
        <f t="shared" si="3"/>
        <v>#DIV/0!</v>
      </c>
      <c r="V13" s="27" t="e">
        <f t="shared" si="4"/>
        <v>#DIV/0!</v>
      </c>
      <c r="W13" s="7"/>
      <c r="X13" s="7">
        <f t="shared" si="5"/>
        <v>0</v>
      </c>
      <c r="Y13" s="8" t="e">
        <f t="shared" si="6"/>
        <v>#DIV/0!</v>
      </c>
      <c r="Z13" s="27" t="e">
        <f t="shared" si="7"/>
        <v>#DIV/0!</v>
      </c>
      <c r="AA13" s="7"/>
      <c r="AB13" s="7">
        <f t="shared" si="1"/>
        <v>0</v>
      </c>
      <c r="AC13" s="8" t="e">
        <f t="shared" si="8"/>
        <v>#DIV/0!</v>
      </c>
      <c r="AD13" s="27" t="e">
        <f t="shared" si="9"/>
        <v>#DIV/0!</v>
      </c>
      <c r="AE13" s="7"/>
      <c r="AF13" s="7">
        <f t="shared" si="2"/>
        <v>0</v>
      </c>
      <c r="AG13" s="8" t="e">
        <f t="shared" si="10"/>
        <v>#DIV/0!</v>
      </c>
      <c r="AH13" s="27" t="e">
        <f t="shared" si="12"/>
        <v>#DIV/0!</v>
      </c>
      <c r="AI13" s="7">
        <f t="shared" si="11"/>
        <v>1</v>
      </c>
      <c r="AJ13" s="7"/>
      <c r="AK13" s="13">
        <v>0.95</v>
      </c>
      <c r="AL13" s="14" t="s">
        <v>137</v>
      </c>
    </row>
    <row r="14" spans="1:37" s="6" customFormat="1" ht="13.5">
      <c r="A14" s="6">
        <v>12</v>
      </c>
      <c r="B14" s="6">
        <f>'名簿'!B12</f>
        <v>0</v>
      </c>
      <c r="C14" s="2"/>
      <c r="D14" s="2"/>
      <c r="E14" s="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7">
        <f t="shared" si="0"/>
        <v>0</v>
      </c>
      <c r="U14" s="8" t="e">
        <f t="shared" si="3"/>
        <v>#DIV/0!</v>
      </c>
      <c r="V14" s="27" t="e">
        <f t="shared" si="4"/>
        <v>#DIV/0!</v>
      </c>
      <c r="W14" s="7"/>
      <c r="X14" s="7">
        <f t="shared" si="5"/>
        <v>0</v>
      </c>
      <c r="Y14" s="8" t="e">
        <f t="shared" si="6"/>
        <v>#DIV/0!</v>
      </c>
      <c r="Z14" s="27" t="e">
        <f t="shared" si="7"/>
        <v>#DIV/0!</v>
      </c>
      <c r="AA14" s="7"/>
      <c r="AB14" s="7">
        <f t="shared" si="1"/>
        <v>0</v>
      </c>
      <c r="AC14" s="8" t="e">
        <f t="shared" si="8"/>
        <v>#DIV/0!</v>
      </c>
      <c r="AD14" s="27" t="e">
        <f t="shared" si="9"/>
        <v>#DIV/0!</v>
      </c>
      <c r="AE14" s="7"/>
      <c r="AF14" s="7">
        <f t="shared" si="2"/>
        <v>0</v>
      </c>
      <c r="AG14" s="8" t="e">
        <f t="shared" si="10"/>
        <v>#DIV/0!</v>
      </c>
      <c r="AH14" s="27" t="e">
        <f t="shared" si="12"/>
        <v>#DIV/0!</v>
      </c>
      <c r="AI14" s="7">
        <f t="shared" si="11"/>
        <v>1</v>
      </c>
      <c r="AJ14" s="7"/>
      <c r="AK14" s="12"/>
    </row>
    <row r="15" spans="1:37" s="6" customFormat="1" ht="13.5">
      <c r="A15" s="6">
        <v>13</v>
      </c>
      <c r="B15" s="6">
        <f>'名簿'!B13</f>
        <v>0</v>
      </c>
      <c r="C15" s="2"/>
      <c r="D15" s="2"/>
      <c r="E15" s="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">
        <f t="shared" si="0"/>
        <v>0</v>
      </c>
      <c r="U15" s="8" t="e">
        <f t="shared" si="3"/>
        <v>#DIV/0!</v>
      </c>
      <c r="V15" s="27" t="e">
        <f t="shared" si="4"/>
        <v>#DIV/0!</v>
      </c>
      <c r="W15" s="7"/>
      <c r="X15" s="7">
        <f t="shared" si="5"/>
        <v>0</v>
      </c>
      <c r="Y15" s="8" t="e">
        <f t="shared" si="6"/>
        <v>#DIV/0!</v>
      </c>
      <c r="Z15" s="27" t="e">
        <f t="shared" si="7"/>
        <v>#DIV/0!</v>
      </c>
      <c r="AA15" s="7"/>
      <c r="AB15" s="7">
        <f t="shared" si="1"/>
        <v>0</v>
      </c>
      <c r="AC15" s="8" t="e">
        <f t="shared" si="8"/>
        <v>#DIV/0!</v>
      </c>
      <c r="AD15" s="27" t="e">
        <f t="shared" si="9"/>
        <v>#DIV/0!</v>
      </c>
      <c r="AE15" s="7"/>
      <c r="AF15" s="7">
        <f t="shared" si="2"/>
        <v>0</v>
      </c>
      <c r="AG15" s="8" t="e">
        <f t="shared" si="10"/>
        <v>#DIV/0!</v>
      </c>
      <c r="AH15" s="27" t="e">
        <f t="shared" si="12"/>
        <v>#DIV/0!</v>
      </c>
      <c r="AI15" s="7">
        <f t="shared" si="11"/>
        <v>1</v>
      </c>
      <c r="AJ15" s="7"/>
      <c r="AK15" s="12"/>
    </row>
    <row r="16" spans="1:37" s="6" customFormat="1" ht="13.5">
      <c r="A16" s="6">
        <v>14</v>
      </c>
      <c r="B16" s="6">
        <f>'名簿'!B14</f>
        <v>0</v>
      </c>
      <c r="C16" s="2"/>
      <c r="D16" s="2"/>
      <c r="E16" s="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7">
        <f t="shared" si="0"/>
        <v>0</v>
      </c>
      <c r="U16" s="8" t="e">
        <f t="shared" si="3"/>
        <v>#DIV/0!</v>
      </c>
      <c r="V16" s="27" t="e">
        <f t="shared" si="4"/>
        <v>#DIV/0!</v>
      </c>
      <c r="W16" s="7"/>
      <c r="X16" s="7">
        <f t="shared" si="5"/>
        <v>0</v>
      </c>
      <c r="Y16" s="8" t="e">
        <f t="shared" si="6"/>
        <v>#DIV/0!</v>
      </c>
      <c r="Z16" s="27" t="e">
        <f t="shared" si="7"/>
        <v>#DIV/0!</v>
      </c>
      <c r="AA16" s="7"/>
      <c r="AB16" s="7">
        <f t="shared" si="1"/>
        <v>0</v>
      </c>
      <c r="AC16" s="8" t="e">
        <f t="shared" si="8"/>
        <v>#DIV/0!</v>
      </c>
      <c r="AD16" s="27" t="e">
        <f t="shared" si="9"/>
        <v>#DIV/0!</v>
      </c>
      <c r="AE16" s="7"/>
      <c r="AF16" s="7">
        <f t="shared" si="2"/>
        <v>0</v>
      </c>
      <c r="AG16" s="8" t="e">
        <f t="shared" si="10"/>
        <v>#DIV/0!</v>
      </c>
      <c r="AH16" s="27" t="e">
        <f t="shared" si="12"/>
        <v>#DIV/0!</v>
      </c>
      <c r="AI16" s="7">
        <f t="shared" si="11"/>
        <v>1</v>
      </c>
      <c r="AJ16" s="7"/>
      <c r="AK16" s="12"/>
    </row>
    <row r="17" spans="1:37" s="6" customFormat="1" ht="13.5">
      <c r="A17" s="6">
        <v>15</v>
      </c>
      <c r="B17" s="6">
        <f>'名簿'!B15</f>
        <v>0</v>
      </c>
      <c r="C17" s="2"/>
      <c r="D17" s="2"/>
      <c r="E17" s="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">
        <f t="shared" si="0"/>
        <v>0</v>
      </c>
      <c r="U17" s="8" t="e">
        <f t="shared" si="3"/>
        <v>#DIV/0!</v>
      </c>
      <c r="V17" s="27" t="e">
        <f t="shared" si="4"/>
        <v>#DIV/0!</v>
      </c>
      <c r="W17" s="7"/>
      <c r="X17" s="7">
        <f t="shared" si="5"/>
        <v>0</v>
      </c>
      <c r="Y17" s="8" t="e">
        <f t="shared" si="6"/>
        <v>#DIV/0!</v>
      </c>
      <c r="Z17" s="27" t="e">
        <f t="shared" si="7"/>
        <v>#DIV/0!</v>
      </c>
      <c r="AA17" s="7"/>
      <c r="AB17" s="7">
        <f t="shared" si="1"/>
        <v>0</v>
      </c>
      <c r="AC17" s="8" t="e">
        <f t="shared" si="8"/>
        <v>#DIV/0!</v>
      </c>
      <c r="AD17" s="27" t="e">
        <f t="shared" si="9"/>
        <v>#DIV/0!</v>
      </c>
      <c r="AE17" s="7"/>
      <c r="AF17" s="7">
        <f t="shared" si="2"/>
        <v>0</v>
      </c>
      <c r="AG17" s="8" t="e">
        <f t="shared" si="10"/>
        <v>#DIV/0!</v>
      </c>
      <c r="AH17" s="27" t="e">
        <f t="shared" si="12"/>
        <v>#DIV/0!</v>
      </c>
      <c r="AI17" s="7">
        <f t="shared" si="11"/>
        <v>1</v>
      </c>
      <c r="AJ17" s="7"/>
      <c r="AK17" s="12"/>
    </row>
    <row r="18" spans="1:37" s="6" customFormat="1" ht="13.5">
      <c r="A18" s="6">
        <v>16</v>
      </c>
      <c r="B18" s="6">
        <f>'名簿'!B16</f>
        <v>0</v>
      </c>
      <c r="C18" s="2"/>
      <c r="D18" s="2"/>
      <c r="E18" s="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">
        <f t="shared" si="0"/>
        <v>0</v>
      </c>
      <c r="U18" s="8" t="e">
        <f t="shared" si="3"/>
        <v>#DIV/0!</v>
      </c>
      <c r="V18" s="27" t="e">
        <f t="shared" si="4"/>
        <v>#DIV/0!</v>
      </c>
      <c r="W18" s="7"/>
      <c r="X18" s="7">
        <f t="shared" si="5"/>
        <v>0</v>
      </c>
      <c r="Y18" s="8" t="e">
        <f t="shared" si="6"/>
        <v>#DIV/0!</v>
      </c>
      <c r="Z18" s="27" t="e">
        <f t="shared" si="7"/>
        <v>#DIV/0!</v>
      </c>
      <c r="AA18" s="7"/>
      <c r="AB18" s="7">
        <f t="shared" si="1"/>
        <v>0</v>
      </c>
      <c r="AC18" s="8" t="e">
        <f t="shared" si="8"/>
        <v>#DIV/0!</v>
      </c>
      <c r="AD18" s="27" t="e">
        <f t="shared" si="9"/>
        <v>#DIV/0!</v>
      </c>
      <c r="AE18" s="7"/>
      <c r="AF18" s="7">
        <f t="shared" si="2"/>
        <v>0</v>
      </c>
      <c r="AG18" s="8" t="e">
        <f t="shared" si="10"/>
        <v>#DIV/0!</v>
      </c>
      <c r="AH18" s="27" t="e">
        <f t="shared" si="12"/>
        <v>#DIV/0!</v>
      </c>
      <c r="AI18" s="7">
        <f t="shared" si="11"/>
        <v>1</v>
      </c>
      <c r="AJ18" s="7"/>
      <c r="AK18" s="12"/>
    </row>
    <row r="19" spans="1:36" s="6" customFormat="1" ht="13.5">
      <c r="A19" s="6">
        <v>17</v>
      </c>
      <c r="B19" s="6">
        <f>'名簿'!B17</f>
        <v>0</v>
      </c>
      <c r="C19" s="2"/>
      <c r="D19" s="2"/>
      <c r="E19" s="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7">
        <f t="shared" si="0"/>
        <v>0</v>
      </c>
      <c r="U19" s="8" t="e">
        <f t="shared" si="3"/>
        <v>#DIV/0!</v>
      </c>
      <c r="V19" s="27" t="e">
        <f t="shared" si="4"/>
        <v>#DIV/0!</v>
      </c>
      <c r="W19" s="7"/>
      <c r="X19" s="7">
        <f t="shared" si="5"/>
        <v>0</v>
      </c>
      <c r="Y19" s="8" t="e">
        <f t="shared" si="6"/>
        <v>#DIV/0!</v>
      </c>
      <c r="Z19" s="27" t="e">
        <f t="shared" si="7"/>
        <v>#DIV/0!</v>
      </c>
      <c r="AA19" s="7"/>
      <c r="AB19" s="7">
        <f t="shared" si="1"/>
        <v>0</v>
      </c>
      <c r="AC19" s="8" t="e">
        <f t="shared" si="8"/>
        <v>#DIV/0!</v>
      </c>
      <c r="AD19" s="27" t="e">
        <f t="shared" si="9"/>
        <v>#DIV/0!</v>
      </c>
      <c r="AE19" s="7"/>
      <c r="AF19" s="7">
        <f t="shared" si="2"/>
        <v>0</v>
      </c>
      <c r="AG19" s="8" t="e">
        <f t="shared" si="10"/>
        <v>#DIV/0!</v>
      </c>
      <c r="AH19" s="27" t="e">
        <f t="shared" si="12"/>
        <v>#DIV/0!</v>
      </c>
      <c r="AI19" s="7">
        <f t="shared" si="11"/>
        <v>1</v>
      </c>
      <c r="AJ19" s="7"/>
    </row>
    <row r="20" spans="1:37" s="6" customFormat="1" ht="13.5">
      <c r="A20" s="6">
        <v>18</v>
      </c>
      <c r="B20" s="6">
        <f>'名簿'!B18</f>
        <v>0</v>
      </c>
      <c r="C20" s="2"/>
      <c r="D20" s="2"/>
      <c r="E20" s="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>
        <f t="shared" si="0"/>
        <v>0</v>
      </c>
      <c r="U20" s="8" t="e">
        <f t="shared" si="3"/>
        <v>#DIV/0!</v>
      </c>
      <c r="V20" s="27" t="e">
        <f t="shared" si="4"/>
        <v>#DIV/0!</v>
      </c>
      <c r="W20" s="7"/>
      <c r="X20" s="7">
        <f t="shared" si="5"/>
        <v>0</v>
      </c>
      <c r="Y20" s="8" t="e">
        <f t="shared" si="6"/>
        <v>#DIV/0!</v>
      </c>
      <c r="Z20" s="27" t="e">
        <f t="shared" si="7"/>
        <v>#DIV/0!</v>
      </c>
      <c r="AA20" s="7"/>
      <c r="AB20" s="7">
        <f t="shared" si="1"/>
        <v>0</v>
      </c>
      <c r="AC20" s="8" t="e">
        <f t="shared" si="8"/>
        <v>#DIV/0!</v>
      </c>
      <c r="AD20" s="27" t="e">
        <f t="shared" si="9"/>
        <v>#DIV/0!</v>
      </c>
      <c r="AE20" s="7"/>
      <c r="AF20" s="7">
        <f t="shared" si="2"/>
        <v>0</v>
      </c>
      <c r="AG20" s="8" t="e">
        <f t="shared" si="10"/>
        <v>#DIV/0!</v>
      </c>
      <c r="AH20" s="27" t="e">
        <f t="shared" si="12"/>
        <v>#DIV/0!</v>
      </c>
      <c r="AI20" s="7">
        <f t="shared" si="11"/>
        <v>1</v>
      </c>
      <c r="AJ20" s="7"/>
      <c r="AK20" s="12"/>
    </row>
    <row r="21" spans="1:37" s="6" customFormat="1" ht="13.5">
      <c r="A21" s="6">
        <v>19</v>
      </c>
      <c r="B21" s="6">
        <f>'名簿'!B19</f>
        <v>0</v>
      </c>
      <c r="C21" s="2"/>
      <c r="D21" s="2"/>
      <c r="E21" s="2"/>
      <c r="F21" s="11"/>
      <c r="G21" s="11"/>
      <c r="H21" s="11"/>
      <c r="I21" s="11"/>
      <c r="J21" s="11"/>
      <c r="K21" s="11"/>
      <c r="L21" s="11"/>
      <c r="M21" s="11"/>
      <c r="N21" s="11"/>
      <c r="O21" s="10"/>
      <c r="P21" s="10"/>
      <c r="Q21" s="10"/>
      <c r="R21" s="10"/>
      <c r="S21" s="10"/>
      <c r="T21" s="7">
        <f t="shared" si="0"/>
        <v>0</v>
      </c>
      <c r="U21" s="8" t="e">
        <f t="shared" si="3"/>
        <v>#DIV/0!</v>
      </c>
      <c r="V21" s="27" t="e">
        <f t="shared" si="4"/>
        <v>#DIV/0!</v>
      </c>
      <c r="W21" s="7"/>
      <c r="X21" s="7">
        <f t="shared" si="5"/>
        <v>0</v>
      </c>
      <c r="Y21" s="8" t="e">
        <f t="shared" si="6"/>
        <v>#DIV/0!</v>
      </c>
      <c r="Z21" s="27" t="e">
        <f t="shared" si="7"/>
        <v>#DIV/0!</v>
      </c>
      <c r="AA21" s="7"/>
      <c r="AB21" s="7">
        <f t="shared" si="1"/>
        <v>0</v>
      </c>
      <c r="AC21" s="8" t="e">
        <f t="shared" si="8"/>
        <v>#DIV/0!</v>
      </c>
      <c r="AD21" s="27" t="e">
        <f t="shared" si="9"/>
        <v>#DIV/0!</v>
      </c>
      <c r="AE21" s="7"/>
      <c r="AF21" s="7">
        <f t="shared" si="2"/>
        <v>0</v>
      </c>
      <c r="AG21" s="8" t="e">
        <f t="shared" si="10"/>
        <v>#DIV/0!</v>
      </c>
      <c r="AH21" s="27" t="e">
        <f t="shared" si="12"/>
        <v>#DIV/0!</v>
      </c>
      <c r="AI21" s="7">
        <f t="shared" si="11"/>
        <v>1</v>
      </c>
      <c r="AJ21" s="7"/>
      <c r="AK21" s="12"/>
    </row>
    <row r="22" spans="1:37" s="6" customFormat="1" ht="13.5">
      <c r="A22" s="6">
        <v>20</v>
      </c>
      <c r="B22" s="6">
        <f>'名簿'!B20</f>
        <v>0</v>
      </c>
      <c r="C22" s="2"/>
      <c r="D22" s="2"/>
      <c r="E22" s="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>
        <f t="shared" si="0"/>
        <v>0</v>
      </c>
      <c r="U22" s="8" t="e">
        <f t="shared" si="3"/>
        <v>#DIV/0!</v>
      </c>
      <c r="V22" s="27" t="e">
        <f t="shared" si="4"/>
        <v>#DIV/0!</v>
      </c>
      <c r="W22" s="7"/>
      <c r="X22" s="7">
        <f t="shared" si="5"/>
        <v>0</v>
      </c>
      <c r="Y22" s="8" t="e">
        <f t="shared" si="6"/>
        <v>#DIV/0!</v>
      </c>
      <c r="Z22" s="27" t="e">
        <f t="shared" si="7"/>
        <v>#DIV/0!</v>
      </c>
      <c r="AA22" s="7"/>
      <c r="AB22" s="7">
        <f t="shared" si="1"/>
        <v>0</v>
      </c>
      <c r="AC22" s="8" t="e">
        <f t="shared" si="8"/>
        <v>#DIV/0!</v>
      </c>
      <c r="AD22" s="27" t="e">
        <f t="shared" si="9"/>
        <v>#DIV/0!</v>
      </c>
      <c r="AE22" s="7"/>
      <c r="AF22" s="7">
        <f t="shared" si="2"/>
        <v>0</v>
      </c>
      <c r="AG22" s="8" t="e">
        <f t="shared" si="10"/>
        <v>#DIV/0!</v>
      </c>
      <c r="AH22" s="27" t="e">
        <f t="shared" si="12"/>
        <v>#DIV/0!</v>
      </c>
      <c r="AI22" s="7">
        <f t="shared" si="11"/>
        <v>1</v>
      </c>
      <c r="AJ22" s="7"/>
      <c r="AK22" s="12"/>
    </row>
    <row r="23" spans="1:37" s="6" customFormat="1" ht="13.5">
      <c r="A23" s="6">
        <v>21</v>
      </c>
      <c r="B23" s="6">
        <f>'名簿'!B21</f>
        <v>0</v>
      </c>
      <c r="C23" s="2"/>
      <c r="D23" s="2"/>
      <c r="E23" s="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>
        <f t="shared" si="0"/>
        <v>0</v>
      </c>
      <c r="U23" s="8" t="e">
        <f t="shared" si="3"/>
        <v>#DIV/0!</v>
      </c>
      <c r="V23" s="27" t="e">
        <f t="shared" si="4"/>
        <v>#DIV/0!</v>
      </c>
      <c r="W23" s="7"/>
      <c r="X23" s="7">
        <f t="shared" si="5"/>
        <v>0</v>
      </c>
      <c r="Y23" s="8" t="e">
        <f t="shared" si="6"/>
        <v>#DIV/0!</v>
      </c>
      <c r="Z23" s="27" t="e">
        <f t="shared" si="7"/>
        <v>#DIV/0!</v>
      </c>
      <c r="AA23" s="7"/>
      <c r="AB23" s="7">
        <f t="shared" si="1"/>
        <v>0</v>
      </c>
      <c r="AC23" s="8" t="e">
        <f t="shared" si="8"/>
        <v>#DIV/0!</v>
      </c>
      <c r="AD23" s="27" t="e">
        <f t="shared" si="9"/>
        <v>#DIV/0!</v>
      </c>
      <c r="AE23" s="7"/>
      <c r="AF23" s="7">
        <f t="shared" si="2"/>
        <v>0</v>
      </c>
      <c r="AG23" s="8" t="e">
        <f t="shared" si="10"/>
        <v>#DIV/0!</v>
      </c>
      <c r="AH23" s="27" t="e">
        <f t="shared" si="12"/>
        <v>#DIV/0!</v>
      </c>
      <c r="AI23" s="7">
        <f t="shared" si="11"/>
        <v>1</v>
      </c>
      <c r="AJ23" s="7"/>
      <c r="AK23" s="12"/>
    </row>
    <row r="24" spans="1:37" s="6" customFormat="1" ht="13.5">
      <c r="A24" s="6">
        <v>22</v>
      </c>
      <c r="B24" s="6">
        <f>'名簿'!B22</f>
        <v>0</v>
      </c>
      <c r="C24" s="2"/>
      <c r="D24" s="2"/>
      <c r="E24" s="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>
        <f t="shared" si="0"/>
        <v>0</v>
      </c>
      <c r="U24" s="8" t="e">
        <f t="shared" si="3"/>
        <v>#DIV/0!</v>
      </c>
      <c r="V24" s="27" t="e">
        <f t="shared" si="4"/>
        <v>#DIV/0!</v>
      </c>
      <c r="W24" s="7"/>
      <c r="X24" s="7">
        <f t="shared" si="5"/>
        <v>0</v>
      </c>
      <c r="Y24" s="8" t="e">
        <f t="shared" si="6"/>
        <v>#DIV/0!</v>
      </c>
      <c r="Z24" s="27" t="e">
        <f t="shared" si="7"/>
        <v>#DIV/0!</v>
      </c>
      <c r="AA24" s="7"/>
      <c r="AB24" s="7">
        <f t="shared" si="1"/>
        <v>0</v>
      </c>
      <c r="AC24" s="8" t="e">
        <f t="shared" si="8"/>
        <v>#DIV/0!</v>
      </c>
      <c r="AD24" s="27" t="e">
        <f t="shared" si="9"/>
        <v>#DIV/0!</v>
      </c>
      <c r="AE24" s="7"/>
      <c r="AF24" s="7">
        <f t="shared" si="2"/>
        <v>0</v>
      </c>
      <c r="AG24" s="8" t="e">
        <f t="shared" si="10"/>
        <v>#DIV/0!</v>
      </c>
      <c r="AH24" s="27" t="e">
        <f t="shared" si="12"/>
        <v>#DIV/0!</v>
      </c>
      <c r="AI24" s="7">
        <f t="shared" si="11"/>
        <v>1</v>
      </c>
      <c r="AJ24" s="7"/>
      <c r="AK24" s="12"/>
    </row>
    <row r="25" spans="1:37" s="6" customFormat="1" ht="13.5">
      <c r="A25" s="6">
        <v>23</v>
      </c>
      <c r="B25" s="6">
        <f>'名簿'!B23</f>
        <v>0</v>
      </c>
      <c r="C25" s="2"/>
      <c r="D25" s="2"/>
      <c r="E25" s="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>
        <f t="shared" si="0"/>
        <v>0</v>
      </c>
      <c r="U25" s="8" t="e">
        <f t="shared" si="3"/>
        <v>#DIV/0!</v>
      </c>
      <c r="V25" s="27" t="e">
        <f t="shared" si="4"/>
        <v>#DIV/0!</v>
      </c>
      <c r="W25" s="7"/>
      <c r="X25" s="7">
        <f t="shared" si="5"/>
        <v>0</v>
      </c>
      <c r="Y25" s="8" t="e">
        <f t="shared" si="6"/>
        <v>#DIV/0!</v>
      </c>
      <c r="Z25" s="27" t="e">
        <f t="shared" si="7"/>
        <v>#DIV/0!</v>
      </c>
      <c r="AA25" s="7"/>
      <c r="AB25" s="7">
        <f t="shared" si="1"/>
        <v>0</v>
      </c>
      <c r="AC25" s="8" t="e">
        <f t="shared" si="8"/>
        <v>#DIV/0!</v>
      </c>
      <c r="AD25" s="27" t="e">
        <f t="shared" si="9"/>
        <v>#DIV/0!</v>
      </c>
      <c r="AE25" s="7"/>
      <c r="AF25" s="7">
        <f t="shared" si="2"/>
        <v>0</v>
      </c>
      <c r="AG25" s="8" t="e">
        <f t="shared" si="10"/>
        <v>#DIV/0!</v>
      </c>
      <c r="AH25" s="27" t="e">
        <f t="shared" si="12"/>
        <v>#DIV/0!</v>
      </c>
      <c r="AI25" s="7">
        <f t="shared" si="11"/>
        <v>1</v>
      </c>
      <c r="AJ25" s="7"/>
      <c r="AK25" s="12"/>
    </row>
    <row r="26" spans="1:37" s="6" customFormat="1" ht="13.5">
      <c r="A26" s="6">
        <v>24</v>
      </c>
      <c r="B26" s="6">
        <f>'名簿'!B24</f>
        <v>0</v>
      </c>
      <c r="C26" s="2"/>
      <c r="D26" s="2"/>
      <c r="E26" s="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>
        <f t="shared" si="0"/>
        <v>0</v>
      </c>
      <c r="U26" s="8" t="e">
        <f t="shared" si="3"/>
        <v>#DIV/0!</v>
      </c>
      <c r="V26" s="27" t="e">
        <f t="shared" si="4"/>
        <v>#DIV/0!</v>
      </c>
      <c r="W26" s="7"/>
      <c r="X26" s="7">
        <f t="shared" si="5"/>
        <v>0</v>
      </c>
      <c r="Y26" s="8" t="e">
        <f t="shared" si="6"/>
        <v>#DIV/0!</v>
      </c>
      <c r="Z26" s="27" t="e">
        <f t="shared" si="7"/>
        <v>#DIV/0!</v>
      </c>
      <c r="AA26" s="7"/>
      <c r="AB26" s="7">
        <f t="shared" si="1"/>
        <v>0</v>
      </c>
      <c r="AC26" s="8" t="e">
        <f t="shared" si="8"/>
        <v>#DIV/0!</v>
      </c>
      <c r="AD26" s="27" t="e">
        <f t="shared" si="9"/>
        <v>#DIV/0!</v>
      </c>
      <c r="AE26" s="7"/>
      <c r="AF26" s="7">
        <f t="shared" si="2"/>
        <v>0</v>
      </c>
      <c r="AG26" s="8" t="e">
        <f t="shared" si="10"/>
        <v>#DIV/0!</v>
      </c>
      <c r="AH26" s="27" t="e">
        <f t="shared" si="12"/>
        <v>#DIV/0!</v>
      </c>
      <c r="AI26" s="7">
        <f t="shared" si="11"/>
        <v>1</v>
      </c>
      <c r="AJ26" s="7"/>
      <c r="AK26" s="12"/>
    </row>
    <row r="27" spans="1:37" s="6" customFormat="1" ht="13.5">
      <c r="A27" s="6">
        <v>25</v>
      </c>
      <c r="B27" s="6">
        <f>'名簿'!B25</f>
        <v>0</v>
      </c>
      <c r="C27" s="2"/>
      <c r="D27" s="2"/>
      <c r="E27" s="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">
        <f t="shared" si="0"/>
        <v>0</v>
      </c>
      <c r="U27" s="8" t="e">
        <f t="shared" si="3"/>
        <v>#DIV/0!</v>
      </c>
      <c r="V27" s="27" t="e">
        <f t="shared" si="4"/>
        <v>#DIV/0!</v>
      </c>
      <c r="W27" s="7"/>
      <c r="X27" s="7">
        <f t="shared" si="5"/>
        <v>0</v>
      </c>
      <c r="Y27" s="8" t="e">
        <f t="shared" si="6"/>
        <v>#DIV/0!</v>
      </c>
      <c r="Z27" s="27" t="e">
        <f t="shared" si="7"/>
        <v>#DIV/0!</v>
      </c>
      <c r="AA27" s="7"/>
      <c r="AB27" s="7">
        <f t="shared" si="1"/>
        <v>0</v>
      </c>
      <c r="AC27" s="8" t="e">
        <f t="shared" si="8"/>
        <v>#DIV/0!</v>
      </c>
      <c r="AD27" s="27" t="e">
        <f t="shared" si="9"/>
        <v>#DIV/0!</v>
      </c>
      <c r="AE27" s="7"/>
      <c r="AF27" s="7">
        <f t="shared" si="2"/>
        <v>0</v>
      </c>
      <c r="AG27" s="8" t="e">
        <f t="shared" si="10"/>
        <v>#DIV/0!</v>
      </c>
      <c r="AH27" s="27" t="e">
        <f t="shared" si="12"/>
        <v>#DIV/0!</v>
      </c>
      <c r="AI27" s="7">
        <f t="shared" si="11"/>
        <v>1</v>
      </c>
      <c r="AJ27" s="7"/>
      <c r="AK27" s="12"/>
    </row>
    <row r="28" spans="1:37" s="6" customFormat="1" ht="13.5">
      <c r="A28" s="6">
        <v>26</v>
      </c>
      <c r="B28" s="6">
        <f>'名簿'!B26</f>
        <v>0</v>
      </c>
      <c r="C28" s="2"/>
      <c r="D28" s="2"/>
      <c r="E28" s="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7">
        <f t="shared" si="0"/>
        <v>0</v>
      </c>
      <c r="U28" s="8" t="e">
        <f t="shared" si="3"/>
        <v>#DIV/0!</v>
      </c>
      <c r="V28" s="27" t="e">
        <f t="shared" si="4"/>
        <v>#DIV/0!</v>
      </c>
      <c r="W28" s="7"/>
      <c r="X28" s="7">
        <f t="shared" si="5"/>
        <v>0</v>
      </c>
      <c r="Y28" s="8" t="e">
        <f t="shared" si="6"/>
        <v>#DIV/0!</v>
      </c>
      <c r="Z28" s="27" t="e">
        <f t="shared" si="7"/>
        <v>#DIV/0!</v>
      </c>
      <c r="AA28" s="7"/>
      <c r="AB28" s="7">
        <f t="shared" si="1"/>
        <v>0</v>
      </c>
      <c r="AC28" s="8" t="e">
        <f t="shared" si="8"/>
        <v>#DIV/0!</v>
      </c>
      <c r="AD28" s="27" t="e">
        <f t="shared" si="9"/>
        <v>#DIV/0!</v>
      </c>
      <c r="AE28" s="7"/>
      <c r="AF28" s="7">
        <f t="shared" si="2"/>
        <v>0</v>
      </c>
      <c r="AG28" s="8" t="e">
        <f t="shared" si="10"/>
        <v>#DIV/0!</v>
      </c>
      <c r="AH28" s="27" t="e">
        <f t="shared" si="12"/>
        <v>#DIV/0!</v>
      </c>
      <c r="AI28" s="7">
        <f t="shared" si="11"/>
        <v>1</v>
      </c>
      <c r="AJ28" s="7"/>
      <c r="AK28" s="12"/>
    </row>
    <row r="29" spans="1:37" s="6" customFormat="1" ht="13.5">
      <c r="A29" s="6">
        <v>27</v>
      </c>
      <c r="B29" s="6">
        <f>'名簿'!B27</f>
        <v>0</v>
      </c>
      <c r="C29" s="2"/>
      <c r="D29" s="2"/>
      <c r="E29" s="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7">
        <f t="shared" si="0"/>
        <v>0</v>
      </c>
      <c r="U29" s="8" t="e">
        <f t="shared" si="3"/>
        <v>#DIV/0!</v>
      </c>
      <c r="V29" s="27" t="e">
        <f t="shared" si="4"/>
        <v>#DIV/0!</v>
      </c>
      <c r="W29" s="7"/>
      <c r="X29" s="7">
        <f t="shared" si="5"/>
        <v>0</v>
      </c>
      <c r="Y29" s="8" t="e">
        <f t="shared" si="6"/>
        <v>#DIV/0!</v>
      </c>
      <c r="Z29" s="27" t="e">
        <f t="shared" si="7"/>
        <v>#DIV/0!</v>
      </c>
      <c r="AA29" s="7"/>
      <c r="AB29" s="7">
        <f t="shared" si="1"/>
        <v>0</v>
      </c>
      <c r="AC29" s="8" t="e">
        <f t="shared" si="8"/>
        <v>#DIV/0!</v>
      </c>
      <c r="AD29" s="27" t="e">
        <f t="shared" si="9"/>
        <v>#DIV/0!</v>
      </c>
      <c r="AE29" s="7"/>
      <c r="AF29" s="7">
        <f t="shared" si="2"/>
        <v>0</v>
      </c>
      <c r="AG29" s="8" t="e">
        <f t="shared" si="10"/>
        <v>#DIV/0!</v>
      </c>
      <c r="AH29" s="27" t="e">
        <f t="shared" si="12"/>
        <v>#DIV/0!</v>
      </c>
      <c r="AI29" s="7">
        <f t="shared" si="11"/>
        <v>1</v>
      </c>
      <c r="AJ29" s="7"/>
      <c r="AK29" s="12"/>
    </row>
    <row r="30" spans="1:37" s="6" customFormat="1" ht="13.5">
      <c r="A30" s="6">
        <v>28</v>
      </c>
      <c r="B30" s="6">
        <f>'名簿'!B28</f>
        <v>0</v>
      </c>
      <c r="C30" s="2"/>
      <c r="D30" s="2"/>
      <c r="E30" s="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">
        <f t="shared" si="0"/>
        <v>0</v>
      </c>
      <c r="U30" s="8" t="e">
        <f t="shared" si="3"/>
        <v>#DIV/0!</v>
      </c>
      <c r="V30" s="27" t="e">
        <f t="shared" si="4"/>
        <v>#DIV/0!</v>
      </c>
      <c r="W30" s="7"/>
      <c r="X30" s="7">
        <f t="shared" si="5"/>
        <v>0</v>
      </c>
      <c r="Y30" s="8" t="e">
        <f t="shared" si="6"/>
        <v>#DIV/0!</v>
      </c>
      <c r="Z30" s="27" t="e">
        <f t="shared" si="7"/>
        <v>#DIV/0!</v>
      </c>
      <c r="AA30" s="7"/>
      <c r="AB30" s="7">
        <f t="shared" si="1"/>
        <v>0</v>
      </c>
      <c r="AC30" s="8" t="e">
        <f t="shared" si="8"/>
        <v>#DIV/0!</v>
      </c>
      <c r="AD30" s="27" t="e">
        <f t="shared" si="9"/>
        <v>#DIV/0!</v>
      </c>
      <c r="AE30" s="7"/>
      <c r="AF30" s="7">
        <f t="shared" si="2"/>
        <v>0</v>
      </c>
      <c r="AG30" s="8" t="e">
        <f t="shared" si="10"/>
        <v>#DIV/0!</v>
      </c>
      <c r="AH30" s="27" t="e">
        <f t="shared" si="12"/>
        <v>#DIV/0!</v>
      </c>
      <c r="AI30" s="7">
        <f t="shared" si="11"/>
        <v>1</v>
      </c>
      <c r="AJ30" s="7"/>
      <c r="AK30" s="12"/>
    </row>
    <row r="31" spans="1:37" s="6" customFormat="1" ht="13.5">
      <c r="A31" s="6">
        <v>29</v>
      </c>
      <c r="B31" s="6">
        <f>'名簿'!B29</f>
        <v>0</v>
      </c>
      <c r="C31" s="2"/>
      <c r="D31" s="2"/>
      <c r="E31" s="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7">
        <f t="shared" si="0"/>
        <v>0</v>
      </c>
      <c r="U31" s="8" t="e">
        <f t="shared" si="3"/>
        <v>#DIV/0!</v>
      </c>
      <c r="V31" s="27" t="e">
        <f t="shared" si="4"/>
        <v>#DIV/0!</v>
      </c>
      <c r="W31" s="7"/>
      <c r="X31" s="7">
        <f t="shared" si="5"/>
        <v>0</v>
      </c>
      <c r="Y31" s="8" t="e">
        <f t="shared" si="6"/>
        <v>#DIV/0!</v>
      </c>
      <c r="Z31" s="27" t="e">
        <f t="shared" si="7"/>
        <v>#DIV/0!</v>
      </c>
      <c r="AA31" s="7"/>
      <c r="AB31" s="7">
        <f t="shared" si="1"/>
        <v>0</v>
      </c>
      <c r="AC31" s="8" t="e">
        <f t="shared" si="8"/>
        <v>#DIV/0!</v>
      </c>
      <c r="AD31" s="27" t="e">
        <f t="shared" si="9"/>
        <v>#DIV/0!</v>
      </c>
      <c r="AE31" s="7"/>
      <c r="AF31" s="7">
        <f t="shared" si="2"/>
        <v>0</v>
      </c>
      <c r="AG31" s="8" t="e">
        <f t="shared" si="10"/>
        <v>#DIV/0!</v>
      </c>
      <c r="AH31" s="27" t="e">
        <f t="shared" si="12"/>
        <v>#DIV/0!</v>
      </c>
      <c r="AI31" s="7">
        <f t="shared" si="11"/>
        <v>1</v>
      </c>
      <c r="AJ31" s="7"/>
      <c r="AK31" s="12"/>
    </row>
    <row r="32" spans="1:37" s="6" customFormat="1" ht="13.5">
      <c r="A32" s="6">
        <v>30</v>
      </c>
      <c r="B32" s="6">
        <f>'名簿'!B30</f>
        <v>0</v>
      </c>
      <c r="C32" s="2"/>
      <c r="D32" s="2"/>
      <c r="E32" s="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">
        <f t="shared" si="0"/>
        <v>0</v>
      </c>
      <c r="U32" s="8" t="e">
        <f t="shared" si="3"/>
        <v>#DIV/0!</v>
      </c>
      <c r="V32" s="27" t="e">
        <f t="shared" si="4"/>
        <v>#DIV/0!</v>
      </c>
      <c r="W32" s="7"/>
      <c r="X32" s="7">
        <f t="shared" si="5"/>
        <v>0</v>
      </c>
      <c r="Y32" s="8" t="e">
        <f t="shared" si="6"/>
        <v>#DIV/0!</v>
      </c>
      <c r="Z32" s="27" t="e">
        <f t="shared" si="7"/>
        <v>#DIV/0!</v>
      </c>
      <c r="AA32" s="7"/>
      <c r="AB32" s="7">
        <f t="shared" si="1"/>
        <v>0</v>
      </c>
      <c r="AC32" s="8" t="e">
        <f t="shared" si="8"/>
        <v>#DIV/0!</v>
      </c>
      <c r="AD32" s="27" t="e">
        <f t="shared" si="9"/>
        <v>#DIV/0!</v>
      </c>
      <c r="AE32" s="7"/>
      <c r="AF32" s="7">
        <f t="shared" si="2"/>
        <v>0</v>
      </c>
      <c r="AG32" s="8" t="e">
        <f t="shared" si="10"/>
        <v>#DIV/0!</v>
      </c>
      <c r="AH32" s="27" t="e">
        <f t="shared" si="12"/>
        <v>#DIV/0!</v>
      </c>
      <c r="AI32" s="7">
        <f t="shared" si="11"/>
        <v>1</v>
      </c>
      <c r="AJ32" s="7"/>
      <c r="AK32" s="12"/>
    </row>
    <row r="33" spans="1:37" s="6" customFormat="1" ht="13.5">
      <c r="A33" s="6">
        <v>31</v>
      </c>
      <c r="B33" s="6">
        <f>'名簿'!B31</f>
        <v>0</v>
      </c>
      <c r="C33" s="2"/>
      <c r="D33" s="2"/>
      <c r="E33" s="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7">
        <f t="shared" si="0"/>
        <v>0</v>
      </c>
      <c r="U33" s="8" t="e">
        <f t="shared" si="3"/>
        <v>#DIV/0!</v>
      </c>
      <c r="V33" s="27" t="e">
        <f t="shared" si="4"/>
        <v>#DIV/0!</v>
      </c>
      <c r="W33" s="7"/>
      <c r="X33" s="7">
        <f t="shared" si="5"/>
        <v>0</v>
      </c>
      <c r="Y33" s="8" t="e">
        <f t="shared" si="6"/>
        <v>#DIV/0!</v>
      </c>
      <c r="Z33" s="27" t="e">
        <f t="shared" si="7"/>
        <v>#DIV/0!</v>
      </c>
      <c r="AA33" s="7"/>
      <c r="AB33" s="7">
        <f t="shared" si="1"/>
        <v>0</v>
      </c>
      <c r="AC33" s="8" t="e">
        <f t="shared" si="8"/>
        <v>#DIV/0!</v>
      </c>
      <c r="AD33" s="27" t="e">
        <f t="shared" si="9"/>
        <v>#DIV/0!</v>
      </c>
      <c r="AE33" s="7"/>
      <c r="AF33" s="7">
        <f t="shared" si="2"/>
        <v>0</v>
      </c>
      <c r="AG33" s="8" t="e">
        <f t="shared" si="10"/>
        <v>#DIV/0!</v>
      </c>
      <c r="AH33" s="27" t="e">
        <f t="shared" si="12"/>
        <v>#DIV/0!</v>
      </c>
      <c r="AI33" s="7">
        <f t="shared" si="11"/>
        <v>1</v>
      </c>
      <c r="AJ33" s="7"/>
      <c r="AK33" s="12"/>
    </row>
    <row r="34" spans="1:37" s="6" customFormat="1" ht="13.5">
      <c r="A34" s="6">
        <v>32</v>
      </c>
      <c r="B34" s="6">
        <f>'名簿'!B32</f>
        <v>0</v>
      </c>
      <c r="C34" s="2"/>
      <c r="D34" s="2"/>
      <c r="E34" s="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7">
        <f t="shared" si="0"/>
        <v>0</v>
      </c>
      <c r="U34" s="8" t="e">
        <f t="shared" si="3"/>
        <v>#DIV/0!</v>
      </c>
      <c r="V34" s="27" t="e">
        <f t="shared" si="4"/>
        <v>#DIV/0!</v>
      </c>
      <c r="W34" s="7"/>
      <c r="X34" s="7">
        <f t="shared" si="5"/>
        <v>0</v>
      </c>
      <c r="Y34" s="8" t="e">
        <f t="shared" si="6"/>
        <v>#DIV/0!</v>
      </c>
      <c r="Z34" s="27" t="e">
        <f t="shared" si="7"/>
        <v>#DIV/0!</v>
      </c>
      <c r="AA34" s="7"/>
      <c r="AB34" s="7">
        <f t="shared" si="1"/>
        <v>0</v>
      </c>
      <c r="AC34" s="8" t="e">
        <f t="shared" si="8"/>
        <v>#DIV/0!</v>
      </c>
      <c r="AD34" s="27" t="e">
        <f t="shared" si="9"/>
        <v>#DIV/0!</v>
      </c>
      <c r="AE34" s="7"/>
      <c r="AF34" s="7">
        <f t="shared" si="2"/>
        <v>0</v>
      </c>
      <c r="AG34" s="8" t="e">
        <f t="shared" si="10"/>
        <v>#DIV/0!</v>
      </c>
      <c r="AH34" s="27" t="e">
        <f t="shared" si="12"/>
        <v>#DIV/0!</v>
      </c>
      <c r="AI34" s="7">
        <f t="shared" si="11"/>
        <v>1</v>
      </c>
      <c r="AJ34" s="7"/>
      <c r="AK34" s="12"/>
    </row>
    <row r="35" spans="1:37" s="6" customFormat="1" ht="13.5">
      <c r="A35" s="6">
        <v>33</v>
      </c>
      <c r="B35" s="6">
        <f>'名簿'!B33</f>
        <v>0</v>
      </c>
      <c r="C35" s="2"/>
      <c r="D35" s="2"/>
      <c r="E35" s="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7">
        <f t="shared" si="0"/>
        <v>0</v>
      </c>
      <c r="U35" s="8" t="e">
        <f t="shared" si="3"/>
        <v>#DIV/0!</v>
      </c>
      <c r="V35" s="27" t="e">
        <f t="shared" si="4"/>
        <v>#DIV/0!</v>
      </c>
      <c r="W35" s="7"/>
      <c r="X35" s="7">
        <f t="shared" si="5"/>
        <v>0</v>
      </c>
      <c r="Y35" s="8" t="e">
        <f t="shared" si="6"/>
        <v>#DIV/0!</v>
      </c>
      <c r="Z35" s="27" t="e">
        <f t="shared" si="7"/>
        <v>#DIV/0!</v>
      </c>
      <c r="AA35" s="7"/>
      <c r="AB35" s="7">
        <f t="shared" si="1"/>
        <v>0</v>
      </c>
      <c r="AC35" s="8" t="e">
        <f t="shared" si="8"/>
        <v>#DIV/0!</v>
      </c>
      <c r="AD35" s="27" t="e">
        <f t="shared" si="9"/>
        <v>#DIV/0!</v>
      </c>
      <c r="AE35" s="7"/>
      <c r="AF35" s="7">
        <f t="shared" si="2"/>
        <v>0</v>
      </c>
      <c r="AG35" s="8" t="e">
        <f t="shared" si="10"/>
        <v>#DIV/0!</v>
      </c>
      <c r="AH35" s="27" t="e">
        <f t="shared" si="12"/>
        <v>#DIV/0!</v>
      </c>
      <c r="AI35" s="7">
        <f t="shared" si="11"/>
        <v>1</v>
      </c>
      <c r="AJ35" s="7"/>
      <c r="AK35" s="12"/>
    </row>
    <row r="36" spans="1:37" s="6" customFormat="1" ht="13.5">
      <c r="A36" s="6">
        <v>34</v>
      </c>
      <c r="B36" s="6">
        <f>'名簿'!B34</f>
        <v>0</v>
      </c>
      <c r="C36" s="2"/>
      <c r="D36" s="2"/>
      <c r="E36" s="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7">
        <f t="shared" si="0"/>
        <v>0</v>
      </c>
      <c r="U36" s="8" t="e">
        <f t="shared" si="3"/>
        <v>#DIV/0!</v>
      </c>
      <c r="V36" s="27" t="e">
        <f t="shared" si="4"/>
        <v>#DIV/0!</v>
      </c>
      <c r="W36" s="7"/>
      <c r="X36" s="7">
        <f t="shared" si="5"/>
        <v>0</v>
      </c>
      <c r="Y36" s="8" t="e">
        <f t="shared" si="6"/>
        <v>#DIV/0!</v>
      </c>
      <c r="Z36" s="27" t="e">
        <f t="shared" si="7"/>
        <v>#DIV/0!</v>
      </c>
      <c r="AA36" s="7"/>
      <c r="AB36" s="7">
        <f t="shared" si="1"/>
        <v>0</v>
      </c>
      <c r="AC36" s="8" t="e">
        <f t="shared" si="8"/>
        <v>#DIV/0!</v>
      </c>
      <c r="AD36" s="27" t="e">
        <f t="shared" si="9"/>
        <v>#DIV/0!</v>
      </c>
      <c r="AE36" s="7"/>
      <c r="AF36" s="7">
        <f t="shared" si="2"/>
        <v>0</v>
      </c>
      <c r="AG36" s="8" t="e">
        <f t="shared" si="10"/>
        <v>#DIV/0!</v>
      </c>
      <c r="AH36" s="27" t="e">
        <f t="shared" si="12"/>
        <v>#DIV/0!</v>
      </c>
      <c r="AI36" s="7">
        <f t="shared" si="11"/>
        <v>1</v>
      </c>
      <c r="AJ36" s="7"/>
      <c r="AK36" s="12"/>
    </row>
    <row r="37" spans="1:37" s="6" customFormat="1" ht="13.5">
      <c r="A37" s="6">
        <v>35</v>
      </c>
      <c r="B37" s="6">
        <f>'名簿'!B35</f>
        <v>0</v>
      </c>
      <c r="C37" s="2"/>
      <c r="D37" s="2"/>
      <c r="E37" s="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7">
        <f t="shared" si="0"/>
        <v>0</v>
      </c>
      <c r="U37" s="8" t="e">
        <f t="shared" si="3"/>
        <v>#DIV/0!</v>
      </c>
      <c r="V37" s="27" t="e">
        <f t="shared" si="4"/>
        <v>#DIV/0!</v>
      </c>
      <c r="W37" s="7"/>
      <c r="X37" s="7">
        <f t="shared" si="5"/>
        <v>0</v>
      </c>
      <c r="Y37" s="8" t="e">
        <f t="shared" si="6"/>
        <v>#DIV/0!</v>
      </c>
      <c r="Z37" s="27" t="e">
        <f t="shared" si="7"/>
        <v>#DIV/0!</v>
      </c>
      <c r="AA37" s="7"/>
      <c r="AB37" s="7">
        <f t="shared" si="1"/>
        <v>0</v>
      </c>
      <c r="AC37" s="8" t="e">
        <f t="shared" si="8"/>
        <v>#DIV/0!</v>
      </c>
      <c r="AD37" s="27" t="e">
        <f t="shared" si="9"/>
        <v>#DIV/0!</v>
      </c>
      <c r="AE37" s="7"/>
      <c r="AF37" s="7">
        <f t="shared" si="2"/>
        <v>0</v>
      </c>
      <c r="AG37" s="8" t="e">
        <f t="shared" si="10"/>
        <v>#DIV/0!</v>
      </c>
      <c r="AH37" s="27" t="e">
        <f t="shared" si="12"/>
        <v>#DIV/0!</v>
      </c>
      <c r="AI37" s="7">
        <f t="shared" si="11"/>
        <v>1</v>
      </c>
      <c r="AJ37" s="7"/>
      <c r="AK37" s="12"/>
    </row>
    <row r="38" spans="1:37" s="6" customFormat="1" ht="13.5">
      <c r="A38" s="6">
        <v>36</v>
      </c>
      <c r="B38" s="6">
        <f>'名簿'!B36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7">
        <f t="shared" si="0"/>
        <v>0</v>
      </c>
      <c r="U38" s="8" t="e">
        <f t="shared" si="3"/>
        <v>#DIV/0!</v>
      </c>
      <c r="V38" s="27" t="e">
        <f t="shared" si="4"/>
        <v>#DIV/0!</v>
      </c>
      <c r="W38" s="7"/>
      <c r="X38" s="7">
        <f t="shared" si="5"/>
        <v>0</v>
      </c>
      <c r="Y38" s="8" t="e">
        <f t="shared" si="6"/>
        <v>#DIV/0!</v>
      </c>
      <c r="Z38" s="27" t="e">
        <f t="shared" si="7"/>
        <v>#DIV/0!</v>
      </c>
      <c r="AA38" s="7"/>
      <c r="AB38" s="7">
        <f t="shared" si="1"/>
        <v>0</v>
      </c>
      <c r="AC38" s="8" t="e">
        <f t="shared" si="8"/>
        <v>#DIV/0!</v>
      </c>
      <c r="AD38" s="27" t="e">
        <f t="shared" si="9"/>
        <v>#DIV/0!</v>
      </c>
      <c r="AE38" s="7"/>
      <c r="AF38" s="7">
        <f t="shared" si="2"/>
        <v>0</v>
      </c>
      <c r="AG38" s="8" t="e">
        <f t="shared" si="10"/>
        <v>#DIV/0!</v>
      </c>
      <c r="AH38" s="27" t="e">
        <f t="shared" si="12"/>
        <v>#DIV/0!</v>
      </c>
      <c r="AI38" s="7">
        <f t="shared" si="11"/>
        <v>1</v>
      </c>
      <c r="AJ38" s="7"/>
      <c r="AK38" s="12"/>
    </row>
    <row r="39" spans="1:37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  <c r="O39" s="10"/>
      <c r="P39" s="10"/>
      <c r="Q39" s="10"/>
      <c r="R39" s="10"/>
      <c r="S39" s="10"/>
      <c r="T39" s="7">
        <f t="shared" si="0"/>
        <v>0</v>
      </c>
      <c r="U39" s="8" t="e">
        <f t="shared" si="3"/>
        <v>#DIV/0!</v>
      </c>
      <c r="V39" s="27" t="e">
        <f t="shared" si="4"/>
        <v>#DIV/0!</v>
      </c>
      <c r="W39" s="7"/>
      <c r="X39" s="7">
        <f t="shared" si="5"/>
        <v>0</v>
      </c>
      <c r="Y39" s="8" t="e">
        <f t="shared" si="6"/>
        <v>#DIV/0!</v>
      </c>
      <c r="Z39" s="27" t="e">
        <f t="shared" si="7"/>
        <v>#DIV/0!</v>
      </c>
      <c r="AA39" s="7"/>
      <c r="AB39" s="7">
        <f t="shared" si="1"/>
        <v>0</v>
      </c>
      <c r="AC39" s="8" t="e">
        <f t="shared" si="8"/>
        <v>#DIV/0!</v>
      </c>
      <c r="AD39" s="27" t="e">
        <f t="shared" si="9"/>
        <v>#DIV/0!</v>
      </c>
      <c r="AE39" s="7"/>
      <c r="AF39" s="7">
        <f t="shared" si="2"/>
        <v>0</v>
      </c>
      <c r="AG39" s="8" t="e">
        <f t="shared" si="10"/>
        <v>#DIV/0!</v>
      </c>
      <c r="AH39" s="27" t="e">
        <f t="shared" si="12"/>
        <v>#DIV/0!</v>
      </c>
      <c r="AI39" s="7">
        <f t="shared" si="11"/>
        <v>1</v>
      </c>
      <c r="AJ39" s="7"/>
      <c r="AK39" s="12"/>
    </row>
    <row r="40" spans="1:37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1"/>
      <c r="O40" s="10"/>
      <c r="P40" s="10"/>
      <c r="Q40" s="10"/>
      <c r="R40" s="10"/>
      <c r="S40" s="10"/>
      <c r="T40" s="7">
        <f t="shared" si="0"/>
        <v>0</v>
      </c>
      <c r="U40" s="8" t="e">
        <f t="shared" si="3"/>
        <v>#DIV/0!</v>
      </c>
      <c r="V40" s="27" t="e">
        <f t="shared" si="4"/>
        <v>#DIV/0!</v>
      </c>
      <c r="W40" s="7"/>
      <c r="X40" s="7">
        <f t="shared" si="5"/>
        <v>0</v>
      </c>
      <c r="Y40" s="8" t="e">
        <f t="shared" si="6"/>
        <v>#DIV/0!</v>
      </c>
      <c r="Z40" s="27" t="e">
        <f t="shared" si="7"/>
        <v>#DIV/0!</v>
      </c>
      <c r="AA40" s="7"/>
      <c r="AB40" s="7">
        <f t="shared" si="1"/>
        <v>0</v>
      </c>
      <c r="AC40" s="8" t="e">
        <f t="shared" si="8"/>
        <v>#DIV/0!</v>
      </c>
      <c r="AD40" s="27" t="e">
        <f t="shared" si="9"/>
        <v>#DIV/0!</v>
      </c>
      <c r="AE40" s="7"/>
      <c r="AF40" s="7">
        <f t="shared" si="2"/>
        <v>0</v>
      </c>
      <c r="AG40" s="8" t="e">
        <f t="shared" si="10"/>
        <v>#DIV/0!</v>
      </c>
      <c r="AH40" s="27" t="e">
        <f t="shared" si="12"/>
        <v>#DIV/0!</v>
      </c>
      <c r="AI40" s="7">
        <f t="shared" si="11"/>
        <v>1</v>
      </c>
      <c r="AJ40" s="7"/>
      <c r="AK40" s="12"/>
    </row>
    <row r="41" spans="1:37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  <c r="O41" s="10"/>
      <c r="P41" s="10"/>
      <c r="Q41" s="10"/>
      <c r="R41" s="10"/>
      <c r="S41" s="10"/>
      <c r="T41" s="7">
        <f t="shared" si="0"/>
        <v>0</v>
      </c>
      <c r="U41" s="8" t="e">
        <f t="shared" si="3"/>
        <v>#DIV/0!</v>
      </c>
      <c r="V41" s="27" t="e">
        <f t="shared" si="4"/>
        <v>#DIV/0!</v>
      </c>
      <c r="W41" s="7"/>
      <c r="X41" s="7">
        <f t="shared" si="5"/>
        <v>0</v>
      </c>
      <c r="Y41" s="8" t="e">
        <f t="shared" si="6"/>
        <v>#DIV/0!</v>
      </c>
      <c r="Z41" s="27" t="e">
        <f t="shared" si="7"/>
        <v>#DIV/0!</v>
      </c>
      <c r="AA41" s="7"/>
      <c r="AB41" s="7">
        <f t="shared" si="1"/>
        <v>0</v>
      </c>
      <c r="AC41" s="8" t="e">
        <f t="shared" si="8"/>
        <v>#DIV/0!</v>
      </c>
      <c r="AD41" s="27" t="e">
        <f t="shared" si="9"/>
        <v>#DIV/0!</v>
      </c>
      <c r="AE41" s="7"/>
      <c r="AF41" s="7">
        <f t="shared" si="2"/>
        <v>0</v>
      </c>
      <c r="AG41" s="8" t="e">
        <f t="shared" si="10"/>
        <v>#DIV/0!</v>
      </c>
      <c r="AH41" s="27" t="e">
        <f t="shared" si="12"/>
        <v>#DIV/0!</v>
      </c>
      <c r="AI41" s="7">
        <f t="shared" si="11"/>
        <v>1</v>
      </c>
      <c r="AJ41" s="7"/>
      <c r="AK41" s="12"/>
    </row>
    <row r="42" spans="1:37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11"/>
      <c r="O42" s="10"/>
      <c r="P42" s="10"/>
      <c r="Q42" s="10"/>
      <c r="R42" s="10"/>
      <c r="S42" s="10"/>
      <c r="T42" s="7">
        <f t="shared" si="0"/>
        <v>0</v>
      </c>
      <c r="U42" s="8" t="e">
        <f t="shared" si="3"/>
        <v>#DIV/0!</v>
      </c>
      <c r="V42" s="27" t="e">
        <f t="shared" si="4"/>
        <v>#DIV/0!</v>
      </c>
      <c r="W42" s="7"/>
      <c r="X42" s="7">
        <f t="shared" si="5"/>
        <v>0</v>
      </c>
      <c r="Y42" s="8" t="e">
        <f t="shared" si="6"/>
        <v>#DIV/0!</v>
      </c>
      <c r="Z42" s="27" t="e">
        <f t="shared" si="7"/>
        <v>#DIV/0!</v>
      </c>
      <c r="AA42" s="7"/>
      <c r="AB42" s="7">
        <f t="shared" si="1"/>
        <v>0</v>
      </c>
      <c r="AC42" s="8" t="e">
        <f t="shared" si="8"/>
        <v>#DIV/0!</v>
      </c>
      <c r="AD42" s="27" t="e">
        <f t="shared" si="9"/>
        <v>#DIV/0!</v>
      </c>
      <c r="AE42" s="7"/>
      <c r="AF42" s="7">
        <f t="shared" si="2"/>
        <v>0</v>
      </c>
      <c r="AG42" s="8" t="e">
        <f t="shared" si="10"/>
        <v>#DIV/0!</v>
      </c>
      <c r="AH42" s="27" t="e">
        <f t="shared" si="12"/>
        <v>#DIV/0!</v>
      </c>
      <c r="AI42" s="7">
        <f t="shared" si="11"/>
        <v>1</v>
      </c>
      <c r="AJ42" s="7"/>
      <c r="AK42" s="12"/>
    </row>
    <row r="43" spans="3:37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  <c r="N43" s="11"/>
      <c r="O43" s="10"/>
      <c r="P43" s="10"/>
      <c r="Q43" s="10"/>
      <c r="R43" s="10"/>
      <c r="S43" s="10"/>
      <c r="T43" s="7"/>
      <c r="U43" s="7"/>
      <c r="V43" s="27"/>
      <c r="W43" s="7"/>
      <c r="X43" s="7"/>
      <c r="Y43" s="7"/>
      <c r="Z43" s="27"/>
      <c r="AA43" s="7"/>
      <c r="AB43" s="7"/>
      <c r="AC43" s="7"/>
      <c r="AD43" s="27"/>
      <c r="AE43" s="7"/>
      <c r="AF43" s="7"/>
      <c r="AG43" s="8"/>
      <c r="AH43" s="27"/>
      <c r="AI43" s="7"/>
      <c r="AJ43" s="7"/>
      <c r="AK43" s="12"/>
    </row>
  </sheetData>
  <sheetProtection sheet="1"/>
  <printOptions gridLines="1"/>
  <pageMargins left="0.787" right="0.787" top="0.984" bottom="0.984" header="0.512" footer="0.512"/>
  <pageSetup fitToHeight="1" fitToWidth="1" horizontalDpi="720" verticalDpi="720" orientation="landscape" paperSize="9" scale="55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zoomScalePageLayoutView="0" workbookViewId="0" topLeftCell="A1">
      <pane xSplit="2" topLeftCell="C1" activePane="topRight" state="frozen"/>
      <selection pane="topLeft" activeCell="AM9" sqref="AM9"/>
      <selection pane="topRight" activeCell="L22" sqref="L22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17" width="6.625" style="16" customWidth="1"/>
    <col min="18" max="18" width="8.25390625" style="17" customWidth="1"/>
    <col min="19" max="19" width="6.75390625" style="17" customWidth="1"/>
    <col min="20" max="20" width="4.50390625" style="28" customWidth="1"/>
    <col min="21" max="21" width="4.50390625" style="17" customWidth="1"/>
    <col min="22" max="23" width="8.25390625" style="17" customWidth="1"/>
    <col min="24" max="24" width="4.50390625" style="28" customWidth="1"/>
    <col min="25" max="25" width="4.50390625" style="17" customWidth="1"/>
    <col min="26" max="27" width="8.625" style="17" customWidth="1"/>
    <col min="28" max="28" width="4.50390625" style="28" customWidth="1"/>
    <col min="29" max="29" width="4.50390625" style="17" customWidth="1"/>
    <col min="30" max="30" width="6.625" style="17" customWidth="1"/>
    <col min="31" max="31" width="6.625" style="19" customWidth="1"/>
    <col min="32" max="32" width="4.625" style="28" customWidth="1"/>
    <col min="33" max="33" width="6.625" style="17" customWidth="1"/>
    <col min="34" max="34" width="4.625" style="17" customWidth="1"/>
    <col min="35" max="35" width="6.625" style="20" customWidth="1"/>
    <col min="36" max="36" width="6.625" style="15" customWidth="1"/>
    <col min="37" max="16384" width="9.00390625" style="15" customWidth="1"/>
  </cols>
  <sheetData>
    <row r="1" spans="1:35" s="6" customFormat="1" ht="40.5">
      <c r="A1" s="1" t="s">
        <v>3</v>
      </c>
      <c r="B1" s="6" t="s">
        <v>1</v>
      </c>
      <c r="C1" s="2" t="s">
        <v>121</v>
      </c>
      <c r="D1" s="2" t="s">
        <v>151</v>
      </c>
      <c r="E1" s="2" t="s">
        <v>122</v>
      </c>
      <c r="F1" s="2" t="s">
        <v>151</v>
      </c>
      <c r="G1" s="2" t="s">
        <v>123</v>
      </c>
      <c r="H1" s="2" t="s">
        <v>124</v>
      </c>
      <c r="I1" s="2" t="s">
        <v>151</v>
      </c>
      <c r="J1" s="2"/>
      <c r="K1" s="2"/>
      <c r="L1" s="2"/>
      <c r="M1" s="2"/>
      <c r="N1" s="2"/>
      <c r="O1" s="2"/>
      <c r="P1" s="2"/>
      <c r="Q1" s="2"/>
      <c r="R1" s="3" t="s">
        <v>15</v>
      </c>
      <c r="S1" s="3" t="s">
        <v>39</v>
      </c>
      <c r="T1" s="26" t="s">
        <v>15</v>
      </c>
      <c r="U1" s="3" t="s">
        <v>138</v>
      </c>
      <c r="V1" s="3" t="s">
        <v>151</v>
      </c>
      <c r="W1" s="3" t="s">
        <v>153</v>
      </c>
      <c r="X1" s="26" t="s">
        <v>151</v>
      </c>
      <c r="Y1" s="3" t="s">
        <v>138</v>
      </c>
      <c r="Z1" s="3" t="s">
        <v>14</v>
      </c>
      <c r="AA1" s="3" t="s">
        <v>38</v>
      </c>
      <c r="AB1" s="26" t="s">
        <v>14</v>
      </c>
      <c r="AC1" s="3" t="s">
        <v>138</v>
      </c>
      <c r="AD1" s="3" t="s">
        <v>5</v>
      </c>
      <c r="AE1" s="5" t="s">
        <v>35</v>
      </c>
      <c r="AF1" s="26" t="s">
        <v>0</v>
      </c>
      <c r="AG1" s="3" t="s">
        <v>2</v>
      </c>
      <c r="AH1" s="1" t="s">
        <v>139</v>
      </c>
      <c r="AI1" s="12"/>
    </row>
    <row r="2" spans="1:35" s="6" customFormat="1" ht="13.5">
      <c r="A2" s="1"/>
      <c r="B2" s="6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>
        <f aca="true" t="shared" si="0" ref="R2:R42">SUMIF($C$1:$Q$1,"*思考",C2:Q2)</f>
        <v>0</v>
      </c>
      <c r="S2" s="8" t="e">
        <f>R2/$R$2</f>
        <v>#DIV/0!</v>
      </c>
      <c r="T2" s="26"/>
      <c r="U2" s="3">
        <f>COUNTIF($T$3:$T$50,"◎")</f>
        <v>0</v>
      </c>
      <c r="V2" s="7">
        <f>SUMIF($C$1:$Q$1,"*表現処理",C2:Q2)</f>
        <v>0</v>
      </c>
      <c r="W2" s="8" t="e">
        <f>V2/$V$2</f>
        <v>#DIV/0!</v>
      </c>
      <c r="X2" s="26"/>
      <c r="Y2" s="3">
        <f>COUNTIF($X$3:$X$50,"◎")</f>
        <v>0</v>
      </c>
      <c r="Z2" s="7">
        <f aca="true" t="shared" si="1" ref="Z2:Z42">SUMIF($C$1:$Q$1,"*知識理解",C2:Q2)</f>
        <v>0</v>
      </c>
      <c r="AA2" s="8" t="e">
        <f>Z2/$Z$2</f>
        <v>#DIV/0!</v>
      </c>
      <c r="AB2" s="26"/>
      <c r="AC2" s="3">
        <f>COUNTIF($AB$3:$AB$50,"◎")</f>
        <v>0</v>
      </c>
      <c r="AD2" s="7">
        <f aca="true" t="shared" si="2" ref="AD2:AD42">SUM(C2:Q2)</f>
        <v>0</v>
      </c>
      <c r="AE2" s="8" t="e">
        <f>AD2/$AD$2</f>
        <v>#DIV/0!</v>
      </c>
      <c r="AF2" s="26"/>
      <c r="AG2" s="3"/>
      <c r="AH2" s="6">
        <f>COUNTIF($AF$3:$AF$50,"a")</f>
        <v>0</v>
      </c>
      <c r="AI2" s="12"/>
    </row>
    <row r="3" spans="1:35" s="6" customFormat="1" ht="13.5">
      <c r="A3" s="6">
        <v>1</v>
      </c>
      <c r="B3" s="6">
        <f>'名簿'!B1</f>
        <v>0</v>
      </c>
      <c r="C3" s="10"/>
      <c r="D3" s="10"/>
      <c r="E3" s="11"/>
      <c r="F3" s="2"/>
      <c r="G3" s="2"/>
      <c r="H3" s="11"/>
      <c r="I3" s="2"/>
      <c r="J3" s="2"/>
      <c r="K3" s="11"/>
      <c r="L3" s="11"/>
      <c r="M3" s="10"/>
      <c r="N3" s="10"/>
      <c r="O3" s="10"/>
      <c r="P3" s="10"/>
      <c r="Q3" s="10"/>
      <c r="R3" s="7">
        <f t="shared" si="0"/>
        <v>0</v>
      </c>
      <c r="S3" s="8" t="e">
        <f aca="true" t="shared" si="3" ref="S3:S42">R3/$R$2</f>
        <v>#DIV/0!</v>
      </c>
      <c r="T3" s="27" t="e">
        <f aca="true" t="shared" si="4" ref="T3:T42">VLOOKUP(S3,$AI$5:$AJ$8,2)</f>
        <v>#DIV/0!</v>
      </c>
      <c r="U3" s="3">
        <f>COUNTIF($T$3:$T$50,"○")</f>
        <v>0</v>
      </c>
      <c r="V3" s="7">
        <f aca="true" t="shared" si="5" ref="V3:V42">SUMIF($C$1:$Q$1,"*表現処理",C3:Q3)</f>
        <v>0</v>
      </c>
      <c r="W3" s="8" t="e">
        <f aca="true" t="shared" si="6" ref="W3:W42">V3/$V$2</f>
        <v>#DIV/0!</v>
      </c>
      <c r="X3" s="27" t="e">
        <f aca="true" t="shared" si="7" ref="X3:X42">VLOOKUP(W3,$AI$5:$AJ$8,2)</f>
        <v>#DIV/0!</v>
      </c>
      <c r="Y3" s="3">
        <f>COUNTIF($X$3:$X$50,"○")</f>
        <v>0</v>
      </c>
      <c r="Z3" s="7">
        <f t="shared" si="1"/>
        <v>0</v>
      </c>
      <c r="AA3" s="8" t="e">
        <f aca="true" t="shared" si="8" ref="AA3:AA42">Z3/$Z$2</f>
        <v>#DIV/0!</v>
      </c>
      <c r="AB3" s="27" t="e">
        <f aca="true" t="shared" si="9" ref="AB3:AB42">VLOOKUP(AA3,$AI$5:$AJ$8,2)</f>
        <v>#DIV/0!</v>
      </c>
      <c r="AC3" s="3">
        <f>COUNTIF($AB$3:$AB$50,"○")</f>
        <v>0</v>
      </c>
      <c r="AD3" s="7">
        <f t="shared" si="2"/>
        <v>0</v>
      </c>
      <c r="AE3" s="8" t="e">
        <f aca="true" t="shared" si="10" ref="AE3:AE42">AD3/$AD$2</f>
        <v>#DIV/0!</v>
      </c>
      <c r="AF3" s="27" t="e">
        <f>VLOOKUP(AE3,$AI$10:$AJ$13,2)</f>
        <v>#DIV/0!</v>
      </c>
      <c r="AG3" s="7">
        <f aca="true" t="shared" si="11" ref="AG3:AG42">RANK(AD3,$AD$3:$AD$42)</f>
        <v>1</v>
      </c>
      <c r="AH3" s="6">
        <f>COUNTIF($AF$3:$AF$50,"b")</f>
        <v>0</v>
      </c>
      <c r="AI3" s="12"/>
    </row>
    <row r="4" spans="1:35" s="6" customFormat="1" ht="13.5">
      <c r="A4" s="6">
        <v>2</v>
      </c>
      <c r="B4" s="6">
        <f>'名簿'!B2</f>
        <v>0</v>
      </c>
      <c r="C4" s="10"/>
      <c r="D4" s="10"/>
      <c r="E4" s="11"/>
      <c r="F4" s="2"/>
      <c r="G4" s="2"/>
      <c r="H4" s="11"/>
      <c r="I4" s="2"/>
      <c r="J4" s="2"/>
      <c r="K4" s="11"/>
      <c r="L4" s="11"/>
      <c r="M4" s="10"/>
      <c r="N4" s="10"/>
      <c r="O4" s="10"/>
      <c r="P4" s="10"/>
      <c r="Q4" s="10"/>
      <c r="R4" s="7">
        <f t="shared" si="0"/>
        <v>0</v>
      </c>
      <c r="S4" s="8" t="e">
        <f t="shared" si="3"/>
        <v>#DIV/0!</v>
      </c>
      <c r="T4" s="27" t="e">
        <f t="shared" si="4"/>
        <v>#DIV/0!</v>
      </c>
      <c r="U4" s="3">
        <f>COUNTIF($T$3:$T$50,"△")</f>
        <v>0</v>
      </c>
      <c r="V4" s="7">
        <f t="shared" si="5"/>
        <v>0</v>
      </c>
      <c r="W4" s="8" t="e">
        <f t="shared" si="6"/>
        <v>#DIV/0!</v>
      </c>
      <c r="X4" s="27" t="e">
        <f t="shared" si="7"/>
        <v>#DIV/0!</v>
      </c>
      <c r="Y4" s="3">
        <f>COUNTIF($X$3:$X$50,"△")</f>
        <v>0</v>
      </c>
      <c r="Z4" s="7">
        <f t="shared" si="1"/>
        <v>0</v>
      </c>
      <c r="AA4" s="8" t="e">
        <f t="shared" si="8"/>
        <v>#DIV/0!</v>
      </c>
      <c r="AB4" s="27" t="e">
        <f t="shared" si="9"/>
        <v>#DIV/0!</v>
      </c>
      <c r="AC4" s="3">
        <f>COUNTIF($AB$3:$AB$50,"△")</f>
        <v>0</v>
      </c>
      <c r="AD4" s="7">
        <f t="shared" si="2"/>
        <v>0</v>
      </c>
      <c r="AE4" s="8" t="e">
        <f t="shared" si="10"/>
        <v>#DIV/0!</v>
      </c>
      <c r="AF4" s="27" t="e">
        <f aca="true" t="shared" si="12" ref="AF4:AF42">VLOOKUP(AE4,$AI$10:$AJ$13,2)</f>
        <v>#DIV/0!</v>
      </c>
      <c r="AG4" s="7">
        <f t="shared" si="11"/>
        <v>1</v>
      </c>
      <c r="AH4" s="6">
        <f>COUNTIF($AF$3:$AF$50,"c")</f>
        <v>0</v>
      </c>
      <c r="AI4" s="12"/>
    </row>
    <row r="5" spans="1:36" s="6" customFormat="1" ht="13.5">
      <c r="A5" s="6">
        <v>3</v>
      </c>
      <c r="B5" s="6">
        <f>'名簿'!B3</f>
        <v>0</v>
      </c>
      <c r="C5" s="10"/>
      <c r="D5" s="10"/>
      <c r="E5" s="11"/>
      <c r="F5" s="2"/>
      <c r="G5" s="2"/>
      <c r="H5" s="11"/>
      <c r="I5" s="2"/>
      <c r="J5" s="2"/>
      <c r="K5" s="11"/>
      <c r="L5" s="11"/>
      <c r="M5" s="10"/>
      <c r="N5" s="10"/>
      <c r="O5" s="10"/>
      <c r="P5" s="10"/>
      <c r="Q5" s="10"/>
      <c r="R5" s="7">
        <f t="shared" si="0"/>
        <v>0</v>
      </c>
      <c r="S5" s="8" t="e">
        <f t="shared" si="3"/>
        <v>#DIV/0!</v>
      </c>
      <c r="T5" s="27" t="e">
        <f t="shared" si="4"/>
        <v>#DIV/0!</v>
      </c>
      <c r="U5" s="7"/>
      <c r="V5" s="7">
        <f t="shared" si="5"/>
        <v>0</v>
      </c>
      <c r="W5" s="8" t="e">
        <f t="shared" si="6"/>
        <v>#DIV/0!</v>
      </c>
      <c r="X5" s="27" t="e">
        <f t="shared" si="7"/>
        <v>#DIV/0!</v>
      </c>
      <c r="Y5" s="7"/>
      <c r="Z5" s="7">
        <f t="shared" si="1"/>
        <v>0</v>
      </c>
      <c r="AA5" s="8" t="e">
        <f t="shared" si="8"/>
        <v>#DIV/0!</v>
      </c>
      <c r="AB5" s="27" t="e">
        <f t="shared" si="9"/>
        <v>#DIV/0!</v>
      </c>
      <c r="AC5" s="7"/>
      <c r="AD5" s="7">
        <f t="shared" si="2"/>
        <v>0</v>
      </c>
      <c r="AE5" s="8" t="e">
        <f t="shared" si="10"/>
        <v>#DIV/0!</v>
      </c>
      <c r="AF5" s="27" t="e">
        <f t="shared" si="12"/>
        <v>#DIV/0!</v>
      </c>
      <c r="AG5" s="7">
        <f t="shared" si="11"/>
        <v>1</v>
      </c>
      <c r="AH5" s="7"/>
      <c r="AI5" s="13">
        <v>0</v>
      </c>
      <c r="AJ5" s="14" t="s">
        <v>50</v>
      </c>
    </row>
    <row r="6" spans="1:36" s="6" customFormat="1" ht="13.5">
      <c r="A6" s="6">
        <v>4</v>
      </c>
      <c r="B6" s="6">
        <f>'名簿'!B4</f>
        <v>0</v>
      </c>
      <c r="C6" s="11"/>
      <c r="D6" s="11"/>
      <c r="E6" s="11"/>
      <c r="F6" s="2"/>
      <c r="G6" s="2"/>
      <c r="H6" s="11"/>
      <c r="I6" s="2"/>
      <c r="J6" s="2"/>
      <c r="K6" s="11"/>
      <c r="L6" s="11"/>
      <c r="M6" s="11"/>
      <c r="N6" s="11"/>
      <c r="O6" s="11"/>
      <c r="P6" s="11"/>
      <c r="Q6" s="11"/>
      <c r="R6" s="7">
        <f t="shared" si="0"/>
        <v>0</v>
      </c>
      <c r="S6" s="8" t="e">
        <f t="shared" si="3"/>
        <v>#DIV/0!</v>
      </c>
      <c r="T6" s="27" t="e">
        <f t="shared" si="4"/>
        <v>#DIV/0!</v>
      </c>
      <c r="U6" s="7"/>
      <c r="V6" s="7">
        <f t="shared" si="5"/>
        <v>0</v>
      </c>
      <c r="W6" s="8" t="e">
        <f t="shared" si="6"/>
        <v>#DIV/0!</v>
      </c>
      <c r="X6" s="27" t="e">
        <f t="shared" si="7"/>
        <v>#DIV/0!</v>
      </c>
      <c r="Y6" s="7"/>
      <c r="Z6" s="7">
        <f t="shared" si="1"/>
        <v>0</v>
      </c>
      <c r="AA6" s="8" t="e">
        <f t="shared" si="8"/>
        <v>#DIV/0!</v>
      </c>
      <c r="AB6" s="27" t="e">
        <f t="shared" si="9"/>
        <v>#DIV/0!</v>
      </c>
      <c r="AC6" s="7"/>
      <c r="AD6" s="7">
        <f t="shared" si="2"/>
        <v>0</v>
      </c>
      <c r="AE6" s="8" t="e">
        <f t="shared" si="10"/>
        <v>#DIV/0!</v>
      </c>
      <c r="AF6" s="27" t="e">
        <f t="shared" si="12"/>
        <v>#DIV/0!</v>
      </c>
      <c r="AG6" s="7">
        <f t="shared" si="11"/>
        <v>1</v>
      </c>
      <c r="AH6" s="7"/>
      <c r="AI6" s="13">
        <v>0.01</v>
      </c>
      <c r="AJ6" s="14" t="s">
        <v>132</v>
      </c>
    </row>
    <row r="7" spans="1:36" s="6" customFormat="1" ht="13.5">
      <c r="A7" s="6">
        <v>5</v>
      </c>
      <c r="B7" s="6">
        <f>'名簿'!B5</f>
        <v>0</v>
      </c>
      <c r="C7" s="11"/>
      <c r="D7" s="11"/>
      <c r="E7" s="11"/>
      <c r="F7" s="11"/>
      <c r="G7" s="2"/>
      <c r="H7" s="11"/>
      <c r="I7" s="11"/>
      <c r="J7" s="2"/>
      <c r="K7" s="11"/>
      <c r="L7" s="11"/>
      <c r="M7" s="11"/>
      <c r="N7" s="11"/>
      <c r="O7" s="11"/>
      <c r="P7" s="11"/>
      <c r="Q7" s="11"/>
      <c r="R7" s="7">
        <f t="shared" si="0"/>
        <v>0</v>
      </c>
      <c r="S7" s="8" t="e">
        <f t="shared" si="3"/>
        <v>#DIV/0!</v>
      </c>
      <c r="T7" s="27" t="e">
        <f t="shared" si="4"/>
        <v>#DIV/0!</v>
      </c>
      <c r="U7" s="7"/>
      <c r="V7" s="7">
        <f t="shared" si="5"/>
        <v>0</v>
      </c>
      <c r="W7" s="8" t="e">
        <f t="shared" si="6"/>
        <v>#DIV/0!</v>
      </c>
      <c r="X7" s="27" t="e">
        <f t="shared" si="7"/>
        <v>#DIV/0!</v>
      </c>
      <c r="Y7" s="7"/>
      <c r="Z7" s="7">
        <f t="shared" si="1"/>
        <v>0</v>
      </c>
      <c r="AA7" s="8" t="e">
        <f t="shared" si="8"/>
        <v>#DIV/0!</v>
      </c>
      <c r="AB7" s="27" t="e">
        <f t="shared" si="9"/>
        <v>#DIV/0!</v>
      </c>
      <c r="AC7" s="7"/>
      <c r="AD7" s="7">
        <f t="shared" si="2"/>
        <v>0</v>
      </c>
      <c r="AE7" s="8" t="e">
        <f t="shared" si="10"/>
        <v>#DIV/0!</v>
      </c>
      <c r="AF7" s="27" t="e">
        <f t="shared" si="12"/>
        <v>#DIV/0!</v>
      </c>
      <c r="AG7" s="7">
        <f t="shared" si="11"/>
        <v>1</v>
      </c>
      <c r="AH7" s="7"/>
      <c r="AI7" s="13">
        <v>0.6</v>
      </c>
      <c r="AJ7" s="14" t="s">
        <v>133</v>
      </c>
    </row>
    <row r="8" spans="1:36" s="6" customFormat="1" ht="13.5">
      <c r="A8" s="6">
        <v>6</v>
      </c>
      <c r="B8" s="6">
        <f>'名簿'!B6</f>
        <v>0</v>
      </c>
      <c r="C8" s="11"/>
      <c r="D8" s="11"/>
      <c r="E8" s="11"/>
      <c r="F8" s="11"/>
      <c r="G8" s="2"/>
      <c r="H8" s="11"/>
      <c r="I8" s="11"/>
      <c r="J8" s="2"/>
      <c r="K8" s="11"/>
      <c r="L8" s="11"/>
      <c r="M8" s="11"/>
      <c r="N8" s="11"/>
      <c r="O8" s="11"/>
      <c r="P8" s="11"/>
      <c r="Q8" s="11"/>
      <c r="R8" s="7">
        <f t="shared" si="0"/>
        <v>0</v>
      </c>
      <c r="S8" s="8" t="e">
        <f t="shared" si="3"/>
        <v>#DIV/0!</v>
      </c>
      <c r="T8" s="27" t="e">
        <f t="shared" si="4"/>
        <v>#DIV/0!</v>
      </c>
      <c r="U8" s="7"/>
      <c r="V8" s="7">
        <f t="shared" si="5"/>
        <v>0</v>
      </c>
      <c r="W8" s="8" t="e">
        <f t="shared" si="6"/>
        <v>#DIV/0!</v>
      </c>
      <c r="X8" s="27" t="e">
        <f t="shared" si="7"/>
        <v>#DIV/0!</v>
      </c>
      <c r="Y8" s="7"/>
      <c r="Z8" s="7">
        <f t="shared" si="1"/>
        <v>0</v>
      </c>
      <c r="AA8" s="8" t="e">
        <f t="shared" si="8"/>
        <v>#DIV/0!</v>
      </c>
      <c r="AB8" s="27" t="e">
        <f t="shared" si="9"/>
        <v>#DIV/0!</v>
      </c>
      <c r="AC8" s="7"/>
      <c r="AD8" s="7">
        <f t="shared" si="2"/>
        <v>0</v>
      </c>
      <c r="AE8" s="8" t="e">
        <f t="shared" si="10"/>
        <v>#DIV/0!</v>
      </c>
      <c r="AF8" s="27" t="e">
        <f t="shared" si="12"/>
        <v>#DIV/0!</v>
      </c>
      <c r="AG8" s="7">
        <f t="shared" si="11"/>
        <v>1</v>
      </c>
      <c r="AH8" s="7"/>
      <c r="AI8" s="13">
        <v>0.9</v>
      </c>
      <c r="AJ8" s="14" t="s">
        <v>134</v>
      </c>
    </row>
    <row r="9" spans="1:35" s="6" customFormat="1" ht="13.5">
      <c r="A9" s="6">
        <v>7</v>
      </c>
      <c r="B9" s="6">
        <f>'名簿'!B7</f>
        <v>0</v>
      </c>
      <c r="C9" s="11"/>
      <c r="D9" s="11"/>
      <c r="E9" s="11"/>
      <c r="F9" s="11"/>
      <c r="G9" s="11"/>
      <c r="H9" s="11"/>
      <c r="I9" s="11"/>
      <c r="J9" s="2"/>
      <c r="K9" s="11"/>
      <c r="L9" s="11"/>
      <c r="M9" s="11"/>
      <c r="N9" s="11"/>
      <c r="O9" s="11"/>
      <c r="P9" s="11"/>
      <c r="Q9" s="11"/>
      <c r="R9" s="7">
        <f t="shared" si="0"/>
        <v>0</v>
      </c>
      <c r="S9" s="8" t="e">
        <f t="shared" si="3"/>
        <v>#DIV/0!</v>
      </c>
      <c r="T9" s="27" t="e">
        <f t="shared" si="4"/>
        <v>#DIV/0!</v>
      </c>
      <c r="U9" s="7"/>
      <c r="V9" s="7">
        <f t="shared" si="5"/>
        <v>0</v>
      </c>
      <c r="W9" s="8" t="e">
        <f t="shared" si="6"/>
        <v>#DIV/0!</v>
      </c>
      <c r="X9" s="27" t="e">
        <f t="shared" si="7"/>
        <v>#DIV/0!</v>
      </c>
      <c r="Y9" s="7"/>
      <c r="Z9" s="7">
        <f t="shared" si="1"/>
        <v>0</v>
      </c>
      <c r="AA9" s="8" t="e">
        <f t="shared" si="8"/>
        <v>#DIV/0!</v>
      </c>
      <c r="AB9" s="27" t="e">
        <f t="shared" si="9"/>
        <v>#DIV/0!</v>
      </c>
      <c r="AC9" s="7"/>
      <c r="AD9" s="7">
        <f t="shared" si="2"/>
        <v>0</v>
      </c>
      <c r="AE9" s="8" t="e">
        <f t="shared" si="10"/>
        <v>#DIV/0!</v>
      </c>
      <c r="AF9" s="27" t="e">
        <f t="shared" si="12"/>
        <v>#DIV/0!</v>
      </c>
      <c r="AG9" s="7">
        <f t="shared" si="11"/>
        <v>1</v>
      </c>
      <c r="AH9" s="7"/>
      <c r="AI9" s="12"/>
    </row>
    <row r="10" spans="1:36" s="6" customFormat="1" ht="13.5">
      <c r="A10" s="6">
        <v>8</v>
      </c>
      <c r="B10" s="6">
        <f>'名簿'!B8</f>
        <v>0</v>
      </c>
      <c r="C10" s="11"/>
      <c r="D10" s="11"/>
      <c r="E10" s="11"/>
      <c r="F10" s="11"/>
      <c r="G10" s="11"/>
      <c r="H10" s="11"/>
      <c r="I10" s="11"/>
      <c r="J10" s="2"/>
      <c r="K10" s="11"/>
      <c r="L10" s="11"/>
      <c r="M10" s="11"/>
      <c r="N10" s="11"/>
      <c r="O10" s="11"/>
      <c r="P10" s="11"/>
      <c r="Q10" s="11"/>
      <c r="R10" s="7">
        <f t="shared" si="0"/>
        <v>0</v>
      </c>
      <c r="S10" s="8" t="e">
        <f t="shared" si="3"/>
        <v>#DIV/0!</v>
      </c>
      <c r="T10" s="27" t="e">
        <f t="shared" si="4"/>
        <v>#DIV/0!</v>
      </c>
      <c r="U10" s="7"/>
      <c r="V10" s="7">
        <f t="shared" si="5"/>
        <v>0</v>
      </c>
      <c r="W10" s="8" t="e">
        <f t="shared" si="6"/>
        <v>#DIV/0!</v>
      </c>
      <c r="X10" s="27" t="e">
        <f t="shared" si="7"/>
        <v>#DIV/0!</v>
      </c>
      <c r="Y10" s="7"/>
      <c r="Z10" s="7">
        <f t="shared" si="1"/>
        <v>0</v>
      </c>
      <c r="AA10" s="8" t="e">
        <f t="shared" si="8"/>
        <v>#DIV/0!</v>
      </c>
      <c r="AB10" s="27" t="e">
        <f t="shared" si="9"/>
        <v>#DIV/0!</v>
      </c>
      <c r="AC10" s="7"/>
      <c r="AD10" s="7">
        <f t="shared" si="2"/>
        <v>0</v>
      </c>
      <c r="AE10" s="8" t="e">
        <f t="shared" si="10"/>
        <v>#DIV/0!</v>
      </c>
      <c r="AF10" s="27" t="e">
        <f t="shared" si="12"/>
        <v>#DIV/0!</v>
      </c>
      <c r="AG10" s="7">
        <f t="shared" si="11"/>
        <v>1</v>
      </c>
      <c r="AH10" s="7"/>
      <c r="AI10" s="13">
        <v>0</v>
      </c>
      <c r="AJ10" s="14" t="s">
        <v>50</v>
      </c>
    </row>
    <row r="11" spans="1:36" s="6" customFormat="1" ht="13.5">
      <c r="A11" s="6">
        <v>9</v>
      </c>
      <c r="B11" s="6">
        <f>'名簿'!B9</f>
        <v>0</v>
      </c>
      <c r="C11" s="11"/>
      <c r="D11" s="11"/>
      <c r="E11" s="11"/>
      <c r="F11" s="11"/>
      <c r="G11" s="11"/>
      <c r="H11" s="11"/>
      <c r="I11" s="11"/>
      <c r="J11" s="2"/>
      <c r="K11" s="11"/>
      <c r="L11" s="11"/>
      <c r="M11" s="11"/>
      <c r="N11" s="11"/>
      <c r="O11" s="11"/>
      <c r="P11" s="11"/>
      <c r="Q11" s="11"/>
      <c r="R11" s="7">
        <f t="shared" si="0"/>
        <v>0</v>
      </c>
      <c r="S11" s="8" t="e">
        <f t="shared" si="3"/>
        <v>#DIV/0!</v>
      </c>
      <c r="T11" s="27" t="e">
        <f t="shared" si="4"/>
        <v>#DIV/0!</v>
      </c>
      <c r="U11" s="7"/>
      <c r="V11" s="7">
        <f t="shared" si="5"/>
        <v>0</v>
      </c>
      <c r="W11" s="8" t="e">
        <f t="shared" si="6"/>
        <v>#DIV/0!</v>
      </c>
      <c r="X11" s="27" t="e">
        <f t="shared" si="7"/>
        <v>#DIV/0!</v>
      </c>
      <c r="Y11" s="7"/>
      <c r="Z11" s="7">
        <f t="shared" si="1"/>
        <v>0</v>
      </c>
      <c r="AA11" s="8" t="e">
        <f t="shared" si="8"/>
        <v>#DIV/0!</v>
      </c>
      <c r="AB11" s="27" t="e">
        <f t="shared" si="9"/>
        <v>#DIV/0!</v>
      </c>
      <c r="AC11" s="7"/>
      <c r="AD11" s="7">
        <f t="shared" si="2"/>
        <v>0</v>
      </c>
      <c r="AE11" s="8" t="e">
        <f t="shared" si="10"/>
        <v>#DIV/0!</v>
      </c>
      <c r="AF11" s="27" t="e">
        <f t="shared" si="12"/>
        <v>#DIV/0!</v>
      </c>
      <c r="AG11" s="7">
        <f t="shared" si="11"/>
        <v>1</v>
      </c>
      <c r="AH11" s="7"/>
      <c r="AI11" s="13">
        <v>0.01</v>
      </c>
      <c r="AJ11" s="14" t="s">
        <v>135</v>
      </c>
    </row>
    <row r="12" spans="1:36" s="6" customFormat="1" ht="13.5">
      <c r="A12" s="6">
        <v>10</v>
      </c>
      <c r="B12" s="6">
        <f>'名簿'!B10</f>
        <v>0</v>
      </c>
      <c r="C12" s="11"/>
      <c r="D12" s="11"/>
      <c r="E12" s="11"/>
      <c r="F12" s="11"/>
      <c r="G12" s="11"/>
      <c r="H12" s="11"/>
      <c r="I12" s="11"/>
      <c r="J12" s="2"/>
      <c r="K12" s="11"/>
      <c r="L12" s="11"/>
      <c r="M12" s="11"/>
      <c r="N12" s="11"/>
      <c r="O12" s="11"/>
      <c r="P12" s="11"/>
      <c r="Q12" s="11"/>
      <c r="R12" s="7">
        <f t="shared" si="0"/>
        <v>0</v>
      </c>
      <c r="S12" s="8" t="e">
        <f t="shared" si="3"/>
        <v>#DIV/0!</v>
      </c>
      <c r="T12" s="27" t="e">
        <f t="shared" si="4"/>
        <v>#DIV/0!</v>
      </c>
      <c r="U12" s="7"/>
      <c r="V12" s="7">
        <f t="shared" si="5"/>
        <v>0</v>
      </c>
      <c r="W12" s="8" t="e">
        <f t="shared" si="6"/>
        <v>#DIV/0!</v>
      </c>
      <c r="X12" s="27" t="e">
        <f t="shared" si="7"/>
        <v>#DIV/0!</v>
      </c>
      <c r="Y12" s="7"/>
      <c r="Z12" s="7">
        <f t="shared" si="1"/>
        <v>0</v>
      </c>
      <c r="AA12" s="8" t="e">
        <f t="shared" si="8"/>
        <v>#DIV/0!</v>
      </c>
      <c r="AB12" s="27" t="e">
        <f t="shared" si="9"/>
        <v>#DIV/0!</v>
      </c>
      <c r="AC12" s="7"/>
      <c r="AD12" s="7">
        <f t="shared" si="2"/>
        <v>0</v>
      </c>
      <c r="AE12" s="8" t="e">
        <f t="shared" si="10"/>
        <v>#DIV/0!</v>
      </c>
      <c r="AF12" s="27" t="e">
        <f t="shared" si="12"/>
        <v>#DIV/0!</v>
      </c>
      <c r="AG12" s="7">
        <f t="shared" si="11"/>
        <v>1</v>
      </c>
      <c r="AH12" s="7"/>
      <c r="AI12" s="13">
        <v>0.6</v>
      </c>
      <c r="AJ12" s="14" t="s">
        <v>136</v>
      </c>
    </row>
    <row r="13" spans="1:36" s="6" customFormat="1" ht="13.5">
      <c r="A13" s="6">
        <v>11</v>
      </c>
      <c r="B13" s="6">
        <f>'名簿'!B11</f>
        <v>0</v>
      </c>
      <c r="C13" s="11"/>
      <c r="D13" s="11"/>
      <c r="E13" s="11"/>
      <c r="F13" s="11"/>
      <c r="G13" s="11"/>
      <c r="H13" s="11"/>
      <c r="I13" s="11"/>
      <c r="J13" s="2"/>
      <c r="K13" s="11"/>
      <c r="L13" s="11"/>
      <c r="M13" s="11"/>
      <c r="N13" s="11"/>
      <c r="O13" s="11"/>
      <c r="P13" s="11"/>
      <c r="Q13" s="11"/>
      <c r="R13" s="7">
        <f t="shared" si="0"/>
        <v>0</v>
      </c>
      <c r="S13" s="8" t="e">
        <f t="shared" si="3"/>
        <v>#DIV/0!</v>
      </c>
      <c r="T13" s="27" t="e">
        <f t="shared" si="4"/>
        <v>#DIV/0!</v>
      </c>
      <c r="U13" s="7"/>
      <c r="V13" s="7">
        <f t="shared" si="5"/>
        <v>0</v>
      </c>
      <c r="W13" s="8" t="e">
        <f t="shared" si="6"/>
        <v>#DIV/0!</v>
      </c>
      <c r="X13" s="27" t="e">
        <f t="shared" si="7"/>
        <v>#DIV/0!</v>
      </c>
      <c r="Y13" s="7"/>
      <c r="Z13" s="7">
        <f t="shared" si="1"/>
        <v>0</v>
      </c>
      <c r="AA13" s="8" t="e">
        <f t="shared" si="8"/>
        <v>#DIV/0!</v>
      </c>
      <c r="AB13" s="27" t="e">
        <f t="shared" si="9"/>
        <v>#DIV/0!</v>
      </c>
      <c r="AC13" s="7"/>
      <c r="AD13" s="7">
        <f t="shared" si="2"/>
        <v>0</v>
      </c>
      <c r="AE13" s="8" t="e">
        <f t="shared" si="10"/>
        <v>#DIV/0!</v>
      </c>
      <c r="AF13" s="27" t="e">
        <f t="shared" si="12"/>
        <v>#DIV/0!</v>
      </c>
      <c r="AG13" s="7">
        <f t="shared" si="11"/>
        <v>1</v>
      </c>
      <c r="AH13" s="7"/>
      <c r="AI13" s="13">
        <v>0.9</v>
      </c>
      <c r="AJ13" s="14" t="s">
        <v>137</v>
      </c>
    </row>
    <row r="14" spans="1:35" s="6" customFormat="1" ht="13.5">
      <c r="A14" s="6">
        <v>12</v>
      </c>
      <c r="B14" s="6">
        <f>'名簿'!B12</f>
        <v>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">
        <f t="shared" si="0"/>
        <v>0</v>
      </c>
      <c r="S14" s="8" t="e">
        <f t="shared" si="3"/>
        <v>#DIV/0!</v>
      </c>
      <c r="T14" s="27" t="e">
        <f t="shared" si="4"/>
        <v>#DIV/0!</v>
      </c>
      <c r="U14" s="7"/>
      <c r="V14" s="7">
        <f t="shared" si="5"/>
        <v>0</v>
      </c>
      <c r="W14" s="8" t="e">
        <f t="shared" si="6"/>
        <v>#DIV/0!</v>
      </c>
      <c r="X14" s="27" t="e">
        <f t="shared" si="7"/>
        <v>#DIV/0!</v>
      </c>
      <c r="Y14" s="7"/>
      <c r="Z14" s="7">
        <f t="shared" si="1"/>
        <v>0</v>
      </c>
      <c r="AA14" s="8" t="e">
        <f t="shared" si="8"/>
        <v>#DIV/0!</v>
      </c>
      <c r="AB14" s="27" t="e">
        <f t="shared" si="9"/>
        <v>#DIV/0!</v>
      </c>
      <c r="AC14" s="7"/>
      <c r="AD14" s="7">
        <f t="shared" si="2"/>
        <v>0</v>
      </c>
      <c r="AE14" s="8" t="e">
        <f t="shared" si="10"/>
        <v>#DIV/0!</v>
      </c>
      <c r="AF14" s="27" t="e">
        <f t="shared" si="12"/>
        <v>#DIV/0!</v>
      </c>
      <c r="AG14" s="7">
        <f t="shared" si="11"/>
        <v>1</v>
      </c>
      <c r="AH14" s="7"/>
      <c r="AI14" s="12"/>
    </row>
    <row r="15" spans="1:35" s="6" customFormat="1" ht="13.5">
      <c r="A15" s="6">
        <v>13</v>
      </c>
      <c r="B15" s="6">
        <f>'名簿'!B13</f>
        <v>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7">
        <f t="shared" si="0"/>
        <v>0</v>
      </c>
      <c r="S15" s="8" t="e">
        <f t="shared" si="3"/>
        <v>#DIV/0!</v>
      </c>
      <c r="T15" s="27" t="e">
        <f t="shared" si="4"/>
        <v>#DIV/0!</v>
      </c>
      <c r="U15" s="7"/>
      <c r="V15" s="7">
        <f t="shared" si="5"/>
        <v>0</v>
      </c>
      <c r="W15" s="8" t="e">
        <f t="shared" si="6"/>
        <v>#DIV/0!</v>
      </c>
      <c r="X15" s="27" t="e">
        <f t="shared" si="7"/>
        <v>#DIV/0!</v>
      </c>
      <c r="Y15" s="7"/>
      <c r="Z15" s="7">
        <f t="shared" si="1"/>
        <v>0</v>
      </c>
      <c r="AA15" s="8" t="e">
        <f t="shared" si="8"/>
        <v>#DIV/0!</v>
      </c>
      <c r="AB15" s="27" t="e">
        <f t="shared" si="9"/>
        <v>#DIV/0!</v>
      </c>
      <c r="AC15" s="7"/>
      <c r="AD15" s="7">
        <f t="shared" si="2"/>
        <v>0</v>
      </c>
      <c r="AE15" s="8" t="e">
        <f t="shared" si="10"/>
        <v>#DIV/0!</v>
      </c>
      <c r="AF15" s="27" t="e">
        <f t="shared" si="12"/>
        <v>#DIV/0!</v>
      </c>
      <c r="AG15" s="7">
        <f t="shared" si="11"/>
        <v>1</v>
      </c>
      <c r="AH15" s="7"/>
      <c r="AI15" s="12"/>
    </row>
    <row r="16" spans="1:35" s="6" customFormat="1" ht="13.5">
      <c r="A16" s="6">
        <v>14</v>
      </c>
      <c r="B16" s="6">
        <f>'名簿'!B14</f>
        <v>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">
        <f t="shared" si="0"/>
        <v>0</v>
      </c>
      <c r="S16" s="8" t="e">
        <f t="shared" si="3"/>
        <v>#DIV/0!</v>
      </c>
      <c r="T16" s="27" t="e">
        <f t="shared" si="4"/>
        <v>#DIV/0!</v>
      </c>
      <c r="U16" s="7"/>
      <c r="V16" s="7">
        <f t="shared" si="5"/>
        <v>0</v>
      </c>
      <c r="W16" s="8" t="e">
        <f t="shared" si="6"/>
        <v>#DIV/0!</v>
      </c>
      <c r="X16" s="27" t="e">
        <f t="shared" si="7"/>
        <v>#DIV/0!</v>
      </c>
      <c r="Y16" s="7"/>
      <c r="Z16" s="7">
        <f t="shared" si="1"/>
        <v>0</v>
      </c>
      <c r="AA16" s="8" t="e">
        <f t="shared" si="8"/>
        <v>#DIV/0!</v>
      </c>
      <c r="AB16" s="27" t="e">
        <f t="shared" si="9"/>
        <v>#DIV/0!</v>
      </c>
      <c r="AC16" s="7"/>
      <c r="AD16" s="7">
        <f t="shared" si="2"/>
        <v>0</v>
      </c>
      <c r="AE16" s="8" t="e">
        <f t="shared" si="10"/>
        <v>#DIV/0!</v>
      </c>
      <c r="AF16" s="27" t="e">
        <f t="shared" si="12"/>
        <v>#DIV/0!</v>
      </c>
      <c r="AG16" s="7">
        <f t="shared" si="11"/>
        <v>1</v>
      </c>
      <c r="AH16" s="7"/>
      <c r="AI16" s="12"/>
    </row>
    <row r="17" spans="1:35" s="6" customFormat="1" ht="13.5">
      <c r="A17" s="6">
        <v>15</v>
      </c>
      <c r="B17" s="6">
        <f>'名簿'!B15</f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7">
        <f t="shared" si="0"/>
        <v>0</v>
      </c>
      <c r="S17" s="8" t="e">
        <f t="shared" si="3"/>
        <v>#DIV/0!</v>
      </c>
      <c r="T17" s="27" t="e">
        <f t="shared" si="4"/>
        <v>#DIV/0!</v>
      </c>
      <c r="U17" s="7"/>
      <c r="V17" s="7">
        <f t="shared" si="5"/>
        <v>0</v>
      </c>
      <c r="W17" s="8" t="e">
        <f t="shared" si="6"/>
        <v>#DIV/0!</v>
      </c>
      <c r="X17" s="27" t="e">
        <f t="shared" si="7"/>
        <v>#DIV/0!</v>
      </c>
      <c r="Y17" s="7"/>
      <c r="Z17" s="7">
        <f t="shared" si="1"/>
        <v>0</v>
      </c>
      <c r="AA17" s="8" t="e">
        <f t="shared" si="8"/>
        <v>#DIV/0!</v>
      </c>
      <c r="AB17" s="27" t="e">
        <f t="shared" si="9"/>
        <v>#DIV/0!</v>
      </c>
      <c r="AC17" s="7"/>
      <c r="AD17" s="7">
        <f t="shared" si="2"/>
        <v>0</v>
      </c>
      <c r="AE17" s="8" t="e">
        <f t="shared" si="10"/>
        <v>#DIV/0!</v>
      </c>
      <c r="AF17" s="27" t="e">
        <f t="shared" si="12"/>
        <v>#DIV/0!</v>
      </c>
      <c r="AG17" s="7">
        <f t="shared" si="11"/>
        <v>1</v>
      </c>
      <c r="AH17" s="7"/>
      <c r="AI17" s="12"/>
    </row>
    <row r="18" spans="1:35" s="6" customFormat="1" ht="13.5">
      <c r="A18" s="6">
        <v>16</v>
      </c>
      <c r="B18" s="6">
        <f>'名簿'!B16</f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">
        <f t="shared" si="0"/>
        <v>0</v>
      </c>
      <c r="S18" s="8" t="e">
        <f t="shared" si="3"/>
        <v>#DIV/0!</v>
      </c>
      <c r="T18" s="27" t="e">
        <f t="shared" si="4"/>
        <v>#DIV/0!</v>
      </c>
      <c r="U18" s="7"/>
      <c r="V18" s="7">
        <f t="shared" si="5"/>
        <v>0</v>
      </c>
      <c r="W18" s="8" t="e">
        <f t="shared" si="6"/>
        <v>#DIV/0!</v>
      </c>
      <c r="X18" s="27" t="e">
        <f t="shared" si="7"/>
        <v>#DIV/0!</v>
      </c>
      <c r="Y18" s="7"/>
      <c r="Z18" s="7">
        <f t="shared" si="1"/>
        <v>0</v>
      </c>
      <c r="AA18" s="8" t="e">
        <f t="shared" si="8"/>
        <v>#DIV/0!</v>
      </c>
      <c r="AB18" s="27" t="e">
        <f t="shared" si="9"/>
        <v>#DIV/0!</v>
      </c>
      <c r="AC18" s="7"/>
      <c r="AD18" s="7">
        <f t="shared" si="2"/>
        <v>0</v>
      </c>
      <c r="AE18" s="8" t="e">
        <f t="shared" si="10"/>
        <v>#DIV/0!</v>
      </c>
      <c r="AF18" s="27" t="e">
        <f t="shared" si="12"/>
        <v>#DIV/0!</v>
      </c>
      <c r="AG18" s="7">
        <f t="shared" si="11"/>
        <v>1</v>
      </c>
      <c r="AH18" s="7"/>
      <c r="AI18" s="12"/>
    </row>
    <row r="19" spans="1:34" s="6" customFormat="1" ht="13.5">
      <c r="A19" s="6">
        <v>17</v>
      </c>
      <c r="B19" s="6">
        <f>'名簿'!B17</f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7">
        <f t="shared" si="0"/>
        <v>0</v>
      </c>
      <c r="S19" s="8" t="e">
        <f t="shared" si="3"/>
        <v>#DIV/0!</v>
      </c>
      <c r="T19" s="27" t="e">
        <f t="shared" si="4"/>
        <v>#DIV/0!</v>
      </c>
      <c r="U19" s="7"/>
      <c r="V19" s="7">
        <f t="shared" si="5"/>
        <v>0</v>
      </c>
      <c r="W19" s="8" t="e">
        <f t="shared" si="6"/>
        <v>#DIV/0!</v>
      </c>
      <c r="X19" s="27" t="e">
        <f t="shared" si="7"/>
        <v>#DIV/0!</v>
      </c>
      <c r="Y19" s="7"/>
      <c r="Z19" s="7">
        <f t="shared" si="1"/>
        <v>0</v>
      </c>
      <c r="AA19" s="8" t="e">
        <f t="shared" si="8"/>
        <v>#DIV/0!</v>
      </c>
      <c r="AB19" s="27" t="e">
        <f t="shared" si="9"/>
        <v>#DIV/0!</v>
      </c>
      <c r="AC19" s="7"/>
      <c r="AD19" s="7">
        <f t="shared" si="2"/>
        <v>0</v>
      </c>
      <c r="AE19" s="8" t="e">
        <f t="shared" si="10"/>
        <v>#DIV/0!</v>
      </c>
      <c r="AF19" s="27" t="e">
        <f t="shared" si="12"/>
        <v>#DIV/0!</v>
      </c>
      <c r="AG19" s="7">
        <f t="shared" si="11"/>
        <v>1</v>
      </c>
      <c r="AH19" s="7"/>
    </row>
    <row r="20" spans="1:35" s="6" customFormat="1" ht="13.5">
      <c r="A20" s="6">
        <v>18</v>
      </c>
      <c r="B20" s="6">
        <f>'名簿'!B18</f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">
        <f t="shared" si="0"/>
        <v>0</v>
      </c>
      <c r="S20" s="8" t="e">
        <f t="shared" si="3"/>
        <v>#DIV/0!</v>
      </c>
      <c r="T20" s="27" t="e">
        <f t="shared" si="4"/>
        <v>#DIV/0!</v>
      </c>
      <c r="U20" s="7"/>
      <c r="V20" s="7">
        <f t="shared" si="5"/>
        <v>0</v>
      </c>
      <c r="W20" s="8" t="e">
        <f t="shared" si="6"/>
        <v>#DIV/0!</v>
      </c>
      <c r="X20" s="27" t="e">
        <f t="shared" si="7"/>
        <v>#DIV/0!</v>
      </c>
      <c r="Y20" s="7"/>
      <c r="Z20" s="7">
        <f t="shared" si="1"/>
        <v>0</v>
      </c>
      <c r="AA20" s="8" t="e">
        <f t="shared" si="8"/>
        <v>#DIV/0!</v>
      </c>
      <c r="AB20" s="27" t="e">
        <f t="shared" si="9"/>
        <v>#DIV/0!</v>
      </c>
      <c r="AC20" s="7"/>
      <c r="AD20" s="7">
        <f t="shared" si="2"/>
        <v>0</v>
      </c>
      <c r="AE20" s="8" t="e">
        <f t="shared" si="10"/>
        <v>#DIV/0!</v>
      </c>
      <c r="AF20" s="27" t="e">
        <f t="shared" si="12"/>
        <v>#DIV/0!</v>
      </c>
      <c r="AG20" s="7">
        <f t="shared" si="11"/>
        <v>1</v>
      </c>
      <c r="AH20" s="7"/>
      <c r="AI20" s="12"/>
    </row>
    <row r="21" spans="1:35" s="6" customFormat="1" ht="13.5">
      <c r="A21" s="6">
        <v>19</v>
      </c>
      <c r="B21" s="6">
        <f>'名簿'!B19</f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10"/>
      <c r="Q21" s="10"/>
      <c r="R21" s="7">
        <f t="shared" si="0"/>
        <v>0</v>
      </c>
      <c r="S21" s="8" t="e">
        <f t="shared" si="3"/>
        <v>#DIV/0!</v>
      </c>
      <c r="T21" s="27" t="e">
        <f t="shared" si="4"/>
        <v>#DIV/0!</v>
      </c>
      <c r="U21" s="7"/>
      <c r="V21" s="7">
        <f t="shared" si="5"/>
        <v>0</v>
      </c>
      <c r="W21" s="8" t="e">
        <f t="shared" si="6"/>
        <v>#DIV/0!</v>
      </c>
      <c r="X21" s="27" t="e">
        <f t="shared" si="7"/>
        <v>#DIV/0!</v>
      </c>
      <c r="Y21" s="7"/>
      <c r="Z21" s="7">
        <f t="shared" si="1"/>
        <v>0</v>
      </c>
      <c r="AA21" s="8" t="e">
        <f t="shared" si="8"/>
        <v>#DIV/0!</v>
      </c>
      <c r="AB21" s="27" t="e">
        <f t="shared" si="9"/>
        <v>#DIV/0!</v>
      </c>
      <c r="AC21" s="7"/>
      <c r="AD21" s="7">
        <f t="shared" si="2"/>
        <v>0</v>
      </c>
      <c r="AE21" s="8" t="e">
        <f t="shared" si="10"/>
        <v>#DIV/0!</v>
      </c>
      <c r="AF21" s="27" t="e">
        <f t="shared" si="12"/>
        <v>#DIV/0!</v>
      </c>
      <c r="AG21" s="7">
        <f t="shared" si="11"/>
        <v>1</v>
      </c>
      <c r="AH21" s="7"/>
      <c r="AI21" s="12"/>
    </row>
    <row r="22" spans="1:35" s="6" customFormat="1" ht="13.5">
      <c r="A22" s="6">
        <v>20</v>
      </c>
      <c r="B22" s="6">
        <f>'名簿'!B20</f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>
        <f t="shared" si="0"/>
        <v>0</v>
      </c>
      <c r="S22" s="8" t="e">
        <f t="shared" si="3"/>
        <v>#DIV/0!</v>
      </c>
      <c r="T22" s="27" t="e">
        <f t="shared" si="4"/>
        <v>#DIV/0!</v>
      </c>
      <c r="U22" s="7"/>
      <c r="V22" s="7">
        <f t="shared" si="5"/>
        <v>0</v>
      </c>
      <c r="W22" s="8" t="e">
        <f t="shared" si="6"/>
        <v>#DIV/0!</v>
      </c>
      <c r="X22" s="27" t="e">
        <f t="shared" si="7"/>
        <v>#DIV/0!</v>
      </c>
      <c r="Y22" s="7"/>
      <c r="Z22" s="7">
        <f t="shared" si="1"/>
        <v>0</v>
      </c>
      <c r="AA22" s="8" t="e">
        <f t="shared" si="8"/>
        <v>#DIV/0!</v>
      </c>
      <c r="AB22" s="27" t="e">
        <f t="shared" si="9"/>
        <v>#DIV/0!</v>
      </c>
      <c r="AC22" s="7"/>
      <c r="AD22" s="7">
        <f t="shared" si="2"/>
        <v>0</v>
      </c>
      <c r="AE22" s="8" t="e">
        <f t="shared" si="10"/>
        <v>#DIV/0!</v>
      </c>
      <c r="AF22" s="27" t="e">
        <f t="shared" si="12"/>
        <v>#DIV/0!</v>
      </c>
      <c r="AG22" s="7">
        <f t="shared" si="11"/>
        <v>1</v>
      </c>
      <c r="AH22" s="7"/>
      <c r="AI22" s="12"/>
    </row>
    <row r="23" spans="1:35" s="6" customFormat="1" ht="13.5">
      <c r="A23" s="6">
        <v>21</v>
      </c>
      <c r="B23" s="6">
        <f>'名簿'!B21</f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>
        <f t="shared" si="0"/>
        <v>0</v>
      </c>
      <c r="S23" s="8" t="e">
        <f t="shared" si="3"/>
        <v>#DIV/0!</v>
      </c>
      <c r="T23" s="27" t="e">
        <f t="shared" si="4"/>
        <v>#DIV/0!</v>
      </c>
      <c r="U23" s="7"/>
      <c r="V23" s="7">
        <f t="shared" si="5"/>
        <v>0</v>
      </c>
      <c r="W23" s="8" t="e">
        <f t="shared" si="6"/>
        <v>#DIV/0!</v>
      </c>
      <c r="X23" s="27" t="e">
        <f t="shared" si="7"/>
        <v>#DIV/0!</v>
      </c>
      <c r="Y23" s="7"/>
      <c r="Z23" s="7">
        <f t="shared" si="1"/>
        <v>0</v>
      </c>
      <c r="AA23" s="8" t="e">
        <f t="shared" si="8"/>
        <v>#DIV/0!</v>
      </c>
      <c r="AB23" s="27" t="e">
        <f t="shared" si="9"/>
        <v>#DIV/0!</v>
      </c>
      <c r="AC23" s="7"/>
      <c r="AD23" s="7">
        <f t="shared" si="2"/>
        <v>0</v>
      </c>
      <c r="AE23" s="8" t="e">
        <f t="shared" si="10"/>
        <v>#DIV/0!</v>
      </c>
      <c r="AF23" s="27" t="e">
        <f t="shared" si="12"/>
        <v>#DIV/0!</v>
      </c>
      <c r="AG23" s="7">
        <f t="shared" si="11"/>
        <v>1</v>
      </c>
      <c r="AH23" s="7"/>
      <c r="AI23" s="12"/>
    </row>
    <row r="24" spans="1:35" s="6" customFormat="1" ht="13.5">
      <c r="A24" s="6">
        <v>22</v>
      </c>
      <c r="B24" s="6">
        <f>'名簿'!B22</f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">
        <f t="shared" si="0"/>
        <v>0</v>
      </c>
      <c r="S24" s="8" t="e">
        <f t="shared" si="3"/>
        <v>#DIV/0!</v>
      </c>
      <c r="T24" s="27" t="e">
        <f t="shared" si="4"/>
        <v>#DIV/0!</v>
      </c>
      <c r="U24" s="7"/>
      <c r="V24" s="7">
        <f t="shared" si="5"/>
        <v>0</v>
      </c>
      <c r="W24" s="8" t="e">
        <f t="shared" si="6"/>
        <v>#DIV/0!</v>
      </c>
      <c r="X24" s="27" t="e">
        <f t="shared" si="7"/>
        <v>#DIV/0!</v>
      </c>
      <c r="Y24" s="7"/>
      <c r="Z24" s="7">
        <f t="shared" si="1"/>
        <v>0</v>
      </c>
      <c r="AA24" s="8" t="e">
        <f t="shared" si="8"/>
        <v>#DIV/0!</v>
      </c>
      <c r="AB24" s="27" t="e">
        <f t="shared" si="9"/>
        <v>#DIV/0!</v>
      </c>
      <c r="AC24" s="7"/>
      <c r="AD24" s="7">
        <f t="shared" si="2"/>
        <v>0</v>
      </c>
      <c r="AE24" s="8" t="e">
        <f t="shared" si="10"/>
        <v>#DIV/0!</v>
      </c>
      <c r="AF24" s="27" t="e">
        <f t="shared" si="12"/>
        <v>#DIV/0!</v>
      </c>
      <c r="AG24" s="7">
        <f t="shared" si="11"/>
        <v>1</v>
      </c>
      <c r="AH24" s="7"/>
      <c r="AI24" s="12"/>
    </row>
    <row r="25" spans="1:35" s="6" customFormat="1" ht="13.5">
      <c r="A25" s="6">
        <v>23</v>
      </c>
      <c r="B25" s="6">
        <f>'名簿'!B23</f>
        <v>0</v>
      </c>
      <c r="C25" s="11"/>
      <c r="D25" s="11"/>
      <c r="E25" s="11"/>
      <c r="F25" s="11"/>
      <c r="G25" s="11"/>
      <c r="H25" s="11"/>
      <c r="I25" s="11"/>
      <c r="J25" s="11"/>
      <c r="K25" s="10"/>
      <c r="L25" s="11"/>
      <c r="M25" s="11"/>
      <c r="N25" s="11"/>
      <c r="O25" s="11"/>
      <c r="P25" s="11"/>
      <c r="Q25" s="11"/>
      <c r="R25" s="7">
        <f t="shared" si="0"/>
        <v>0</v>
      </c>
      <c r="S25" s="8" t="e">
        <f t="shared" si="3"/>
        <v>#DIV/0!</v>
      </c>
      <c r="T25" s="27" t="e">
        <f t="shared" si="4"/>
        <v>#DIV/0!</v>
      </c>
      <c r="U25" s="7"/>
      <c r="V25" s="7">
        <f t="shared" si="5"/>
        <v>0</v>
      </c>
      <c r="W25" s="8" t="e">
        <f t="shared" si="6"/>
        <v>#DIV/0!</v>
      </c>
      <c r="X25" s="27" t="e">
        <f t="shared" si="7"/>
        <v>#DIV/0!</v>
      </c>
      <c r="Y25" s="7"/>
      <c r="Z25" s="7">
        <f t="shared" si="1"/>
        <v>0</v>
      </c>
      <c r="AA25" s="8" t="e">
        <f t="shared" si="8"/>
        <v>#DIV/0!</v>
      </c>
      <c r="AB25" s="27" t="e">
        <f t="shared" si="9"/>
        <v>#DIV/0!</v>
      </c>
      <c r="AC25" s="7"/>
      <c r="AD25" s="7">
        <f t="shared" si="2"/>
        <v>0</v>
      </c>
      <c r="AE25" s="8" t="e">
        <f t="shared" si="10"/>
        <v>#DIV/0!</v>
      </c>
      <c r="AF25" s="27" t="e">
        <f t="shared" si="12"/>
        <v>#DIV/0!</v>
      </c>
      <c r="AG25" s="7">
        <f t="shared" si="11"/>
        <v>1</v>
      </c>
      <c r="AH25" s="7"/>
      <c r="AI25" s="12"/>
    </row>
    <row r="26" spans="1:35" s="6" customFormat="1" ht="13.5">
      <c r="A26" s="6">
        <v>24</v>
      </c>
      <c r="B26" s="6">
        <f>'名簿'!B24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">
        <f t="shared" si="0"/>
        <v>0</v>
      </c>
      <c r="S26" s="8" t="e">
        <f t="shared" si="3"/>
        <v>#DIV/0!</v>
      </c>
      <c r="T26" s="27" t="e">
        <f t="shared" si="4"/>
        <v>#DIV/0!</v>
      </c>
      <c r="U26" s="7"/>
      <c r="V26" s="7">
        <f t="shared" si="5"/>
        <v>0</v>
      </c>
      <c r="W26" s="8" t="e">
        <f t="shared" si="6"/>
        <v>#DIV/0!</v>
      </c>
      <c r="X26" s="27" t="e">
        <f t="shared" si="7"/>
        <v>#DIV/0!</v>
      </c>
      <c r="Y26" s="7"/>
      <c r="Z26" s="7">
        <f t="shared" si="1"/>
        <v>0</v>
      </c>
      <c r="AA26" s="8" t="e">
        <f t="shared" si="8"/>
        <v>#DIV/0!</v>
      </c>
      <c r="AB26" s="27" t="e">
        <f t="shared" si="9"/>
        <v>#DIV/0!</v>
      </c>
      <c r="AC26" s="7"/>
      <c r="AD26" s="7">
        <f t="shared" si="2"/>
        <v>0</v>
      </c>
      <c r="AE26" s="8" t="e">
        <f t="shared" si="10"/>
        <v>#DIV/0!</v>
      </c>
      <c r="AF26" s="27" t="e">
        <f t="shared" si="12"/>
        <v>#DIV/0!</v>
      </c>
      <c r="AG26" s="7">
        <f t="shared" si="11"/>
        <v>1</v>
      </c>
      <c r="AH26" s="7"/>
      <c r="AI26" s="12"/>
    </row>
    <row r="27" spans="1:35" s="6" customFormat="1" ht="13.5">
      <c r="A27" s="6">
        <v>25</v>
      </c>
      <c r="B27" s="6">
        <f>'名簿'!B25</f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7">
        <f t="shared" si="0"/>
        <v>0</v>
      </c>
      <c r="S27" s="8" t="e">
        <f t="shared" si="3"/>
        <v>#DIV/0!</v>
      </c>
      <c r="T27" s="27" t="e">
        <f t="shared" si="4"/>
        <v>#DIV/0!</v>
      </c>
      <c r="U27" s="7"/>
      <c r="V27" s="7">
        <f t="shared" si="5"/>
        <v>0</v>
      </c>
      <c r="W27" s="8" t="e">
        <f t="shared" si="6"/>
        <v>#DIV/0!</v>
      </c>
      <c r="X27" s="27" t="e">
        <f t="shared" si="7"/>
        <v>#DIV/0!</v>
      </c>
      <c r="Y27" s="7"/>
      <c r="Z27" s="7">
        <f t="shared" si="1"/>
        <v>0</v>
      </c>
      <c r="AA27" s="8" t="e">
        <f t="shared" si="8"/>
        <v>#DIV/0!</v>
      </c>
      <c r="AB27" s="27" t="e">
        <f t="shared" si="9"/>
        <v>#DIV/0!</v>
      </c>
      <c r="AC27" s="7"/>
      <c r="AD27" s="7">
        <f t="shared" si="2"/>
        <v>0</v>
      </c>
      <c r="AE27" s="8" t="e">
        <f t="shared" si="10"/>
        <v>#DIV/0!</v>
      </c>
      <c r="AF27" s="27" t="e">
        <f t="shared" si="12"/>
        <v>#DIV/0!</v>
      </c>
      <c r="AG27" s="7">
        <f t="shared" si="11"/>
        <v>1</v>
      </c>
      <c r="AH27" s="7"/>
      <c r="AI27" s="12"/>
    </row>
    <row r="28" spans="1:35" s="6" customFormat="1" ht="13.5">
      <c r="A28" s="6">
        <v>26</v>
      </c>
      <c r="B28" s="6">
        <f>'名簿'!B26</f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7">
        <f t="shared" si="0"/>
        <v>0</v>
      </c>
      <c r="S28" s="8" t="e">
        <f t="shared" si="3"/>
        <v>#DIV/0!</v>
      </c>
      <c r="T28" s="27" t="e">
        <f t="shared" si="4"/>
        <v>#DIV/0!</v>
      </c>
      <c r="U28" s="7"/>
      <c r="V28" s="7">
        <f t="shared" si="5"/>
        <v>0</v>
      </c>
      <c r="W28" s="8" t="e">
        <f t="shared" si="6"/>
        <v>#DIV/0!</v>
      </c>
      <c r="X28" s="27" t="e">
        <f t="shared" si="7"/>
        <v>#DIV/0!</v>
      </c>
      <c r="Y28" s="7"/>
      <c r="Z28" s="7">
        <f t="shared" si="1"/>
        <v>0</v>
      </c>
      <c r="AA28" s="8" t="e">
        <f t="shared" si="8"/>
        <v>#DIV/0!</v>
      </c>
      <c r="AB28" s="27" t="e">
        <f t="shared" si="9"/>
        <v>#DIV/0!</v>
      </c>
      <c r="AC28" s="7"/>
      <c r="AD28" s="7">
        <f t="shared" si="2"/>
        <v>0</v>
      </c>
      <c r="AE28" s="8" t="e">
        <f t="shared" si="10"/>
        <v>#DIV/0!</v>
      </c>
      <c r="AF28" s="27" t="e">
        <f t="shared" si="12"/>
        <v>#DIV/0!</v>
      </c>
      <c r="AG28" s="7">
        <f t="shared" si="11"/>
        <v>1</v>
      </c>
      <c r="AH28" s="7"/>
      <c r="AI28" s="12"/>
    </row>
    <row r="29" spans="1:35" s="6" customFormat="1" ht="13.5">
      <c r="A29" s="6">
        <v>27</v>
      </c>
      <c r="B29" s="6">
        <f>'名簿'!B27</f>
        <v>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7">
        <f t="shared" si="0"/>
        <v>0</v>
      </c>
      <c r="S29" s="8" t="e">
        <f t="shared" si="3"/>
        <v>#DIV/0!</v>
      </c>
      <c r="T29" s="27" t="e">
        <f t="shared" si="4"/>
        <v>#DIV/0!</v>
      </c>
      <c r="U29" s="7"/>
      <c r="V29" s="7">
        <f t="shared" si="5"/>
        <v>0</v>
      </c>
      <c r="W29" s="8" t="e">
        <f t="shared" si="6"/>
        <v>#DIV/0!</v>
      </c>
      <c r="X29" s="27" t="e">
        <f t="shared" si="7"/>
        <v>#DIV/0!</v>
      </c>
      <c r="Y29" s="7"/>
      <c r="Z29" s="7">
        <f t="shared" si="1"/>
        <v>0</v>
      </c>
      <c r="AA29" s="8" t="e">
        <f t="shared" si="8"/>
        <v>#DIV/0!</v>
      </c>
      <c r="AB29" s="27" t="e">
        <f t="shared" si="9"/>
        <v>#DIV/0!</v>
      </c>
      <c r="AC29" s="7"/>
      <c r="AD29" s="7">
        <f t="shared" si="2"/>
        <v>0</v>
      </c>
      <c r="AE29" s="8" t="e">
        <f t="shared" si="10"/>
        <v>#DIV/0!</v>
      </c>
      <c r="AF29" s="27" t="e">
        <f t="shared" si="12"/>
        <v>#DIV/0!</v>
      </c>
      <c r="AG29" s="7">
        <f t="shared" si="11"/>
        <v>1</v>
      </c>
      <c r="AH29" s="7"/>
      <c r="AI29" s="12"/>
    </row>
    <row r="30" spans="1:35" s="6" customFormat="1" ht="13.5">
      <c r="A30" s="6">
        <v>28</v>
      </c>
      <c r="B30" s="6">
        <f>'名簿'!B28</f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0"/>
      <c r="M30" s="11"/>
      <c r="N30" s="11"/>
      <c r="O30" s="11"/>
      <c r="P30" s="11"/>
      <c r="Q30" s="11"/>
      <c r="R30" s="7">
        <f t="shared" si="0"/>
        <v>0</v>
      </c>
      <c r="S30" s="8" t="e">
        <f t="shared" si="3"/>
        <v>#DIV/0!</v>
      </c>
      <c r="T30" s="27" t="e">
        <f t="shared" si="4"/>
        <v>#DIV/0!</v>
      </c>
      <c r="U30" s="7"/>
      <c r="V30" s="7">
        <f t="shared" si="5"/>
        <v>0</v>
      </c>
      <c r="W30" s="8" t="e">
        <f t="shared" si="6"/>
        <v>#DIV/0!</v>
      </c>
      <c r="X30" s="27" t="e">
        <f t="shared" si="7"/>
        <v>#DIV/0!</v>
      </c>
      <c r="Y30" s="7"/>
      <c r="Z30" s="7">
        <f t="shared" si="1"/>
        <v>0</v>
      </c>
      <c r="AA30" s="8" t="e">
        <f t="shared" si="8"/>
        <v>#DIV/0!</v>
      </c>
      <c r="AB30" s="27" t="e">
        <f t="shared" si="9"/>
        <v>#DIV/0!</v>
      </c>
      <c r="AC30" s="7"/>
      <c r="AD30" s="7">
        <f t="shared" si="2"/>
        <v>0</v>
      </c>
      <c r="AE30" s="8" t="e">
        <f t="shared" si="10"/>
        <v>#DIV/0!</v>
      </c>
      <c r="AF30" s="27" t="e">
        <f t="shared" si="12"/>
        <v>#DIV/0!</v>
      </c>
      <c r="AG30" s="7">
        <f t="shared" si="11"/>
        <v>1</v>
      </c>
      <c r="AH30" s="7"/>
      <c r="AI30" s="12"/>
    </row>
    <row r="31" spans="1:35" s="6" customFormat="1" ht="13.5">
      <c r="A31" s="6">
        <v>29</v>
      </c>
      <c r="B31" s="6">
        <f>'名簿'!B29</f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7">
        <f t="shared" si="0"/>
        <v>0</v>
      </c>
      <c r="S31" s="8" t="e">
        <f t="shared" si="3"/>
        <v>#DIV/0!</v>
      </c>
      <c r="T31" s="27" t="e">
        <f t="shared" si="4"/>
        <v>#DIV/0!</v>
      </c>
      <c r="U31" s="7"/>
      <c r="V31" s="7">
        <f t="shared" si="5"/>
        <v>0</v>
      </c>
      <c r="W31" s="8" t="e">
        <f t="shared" si="6"/>
        <v>#DIV/0!</v>
      </c>
      <c r="X31" s="27" t="e">
        <f t="shared" si="7"/>
        <v>#DIV/0!</v>
      </c>
      <c r="Y31" s="7"/>
      <c r="Z31" s="7">
        <f t="shared" si="1"/>
        <v>0</v>
      </c>
      <c r="AA31" s="8" t="e">
        <f t="shared" si="8"/>
        <v>#DIV/0!</v>
      </c>
      <c r="AB31" s="27" t="e">
        <f t="shared" si="9"/>
        <v>#DIV/0!</v>
      </c>
      <c r="AC31" s="7"/>
      <c r="AD31" s="7">
        <f t="shared" si="2"/>
        <v>0</v>
      </c>
      <c r="AE31" s="8" t="e">
        <f t="shared" si="10"/>
        <v>#DIV/0!</v>
      </c>
      <c r="AF31" s="27" t="e">
        <f t="shared" si="12"/>
        <v>#DIV/0!</v>
      </c>
      <c r="AG31" s="7">
        <f t="shared" si="11"/>
        <v>1</v>
      </c>
      <c r="AH31" s="7"/>
      <c r="AI31" s="12"/>
    </row>
    <row r="32" spans="1:35" s="6" customFormat="1" ht="13.5">
      <c r="A32" s="6">
        <v>30</v>
      </c>
      <c r="B32" s="6">
        <f>'名簿'!B30</f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7">
        <f t="shared" si="0"/>
        <v>0</v>
      </c>
      <c r="S32" s="8" t="e">
        <f t="shared" si="3"/>
        <v>#DIV/0!</v>
      </c>
      <c r="T32" s="27" t="e">
        <f t="shared" si="4"/>
        <v>#DIV/0!</v>
      </c>
      <c r="U32" s="7"/>
      <c r="V32" s="7">
        <f t="shared" si="5"/>
        <v>0</v>
      </c>
      <c r="W32" s="8" t="e">
        <f t="shared" si="6"/>
        <v>#DIV/0!</v>
      </c>
      <c r="X32" s="27" t="e">
        <f t="shared" si="7"/>
        <v>#DIV/0!</v>
      </c>
      <c r="Y32" s="7"/>
      <c r="Z32" s="7">
        <f t="shared" si="1"/>
        <v>0</v>
      </c>
      <c r="AA32" s="8" t="e">
        <f t="shared" si="8"/>
        <v>#DIV/0!</v>
      </c>
      <c r="AB32" s="27" t="e">
        <f t="shared" si="9"/>
        <v>#DIV/0!</v>
      </c>
      <c r="AC32" s="7"/>
      <c r="AD32" s="7">
        <f t="shared" si="2"/>
        <v>0</v>
      </c>
      <c r="AE32" s="8" t="e">
        <f t="shared" si="10"/>
        <v>#DIV/0!</v>
      </c>
      <c r="AF32" s="27" t="e">
        <f t="shared" si="12"/>
        <v>#DIV/0!</v>
      </c>
      <c r="AG32" s="7">
        <f t="shared" si="11"/>
        <v>1</v>
      </c>
      <c r="AH32" s="7"/>
      <c r="AI32" s="12"/>
    </row>
    <row r="33" spans="1:35" s="6" customFormat="1" ht="13.5">
      <c r="A33" s="6">
        <v>31</v>
      </c>
      <c r="B33" s="6">
        <f>'名簿'!B31</f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7">
        <f t="shared" si="0"/>
        <v>0</v>
      </c>
      <c r="S33" s="8" t="e">
        <f t="shared" si="3"/>
        <v>#DIV/0!</v>
      </c>
      <c r="T33" s="27" t="e">
        <f t="shared" si="4"/>
        <v>#DIV/0!</v>
      </c>
      <c r="U33" s="7"/>
      <c r="V33" s="7">
        <f t="shared" si="5"/>
        <v>0</v>
      </c>
      <c r="W33" s="8" t="e">
        <f t="shared" si="6"/>
        <v>#DIV/0!</v>
      </c>
      <c r="X33" s="27" t="e">
        <f t="shared" si="7"/>
        <v>#DIV/0!</v>
      </c>
      <c r="Y33" s="7"/>
      <c r="Z33" s="7">
        <f t="shared" si="1"/>
        <v>0</v>
      </c>
      <c r="AA33" s="8" t="e">
        <f t="shared" si="8"/>
        <v>#DIV/0!</v>
      </c>
      <c r="AB33" s="27" t="e">
        <f t="shared" si="9"/>
        <v>#DIV/0!</v>
      </c>
      <c r="AC33" s="7"/>
      <c r="AD33" s="7">
        <f t="shared" si="2"/>
        <v>0</v>
      </c>
      <c r="AE33" s="8" t="e">
        <f t="shared" si="10"/>
        <v>#DIV/0!</v>
      </c>
      <c r="AF33" s="27" t="e">
        <f t="shared" si="12"/>
        <v>#DIV/0!</v>
      </c>
      <c r="AG33" s="7">
        <f t="shared" si="11"/>
        <v>1</v>
      </c>
      <c r="AH33" s="7"/>
      <c r="AI33" s="12"/>
    </row>
    <row r="34" spans="1:35" s="6" customFormat="1" ht="13.5">
      <c r="A34" s="6">
        <v>32</v>
      </c>
      <c r="B34" s="6">
        <f>'名簿'!B32</f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7">
        <f t="shared" si="0"/>
        <v>0</v>
      </c>
      <c r="S34" s="8" t="e">
        <f t="shared" si="3"/>
        <v>#DIV/0!</v>
      </c>
      <c r="T34" s="27" t="e">
        <f t="shared" si="4"/>
        <v>#DIV/0!</v>
      </c>
      <c r="U34" s="7"/>
      <c r="V34" s="7">
        <f t="shared" si="5"/>
        <v>0</v>
      </c>
      <c r="W34" s="8" t="e">
        <f t="shared" si="6"/>
        <v>#DIV/0!</v>
      </c>
      <c r="X34" s="27" t="e">
        <f t="shared" si="7"/>
        <v>#DIV/0!</v>
      </c>
      <c r="Y34" s="7"/>
      <c r="Z34" s="7">
        <f t="shared" si="1"/>
        <v>0</v>
      </c>
      <c r="AA34" s="8" t="e">
        <f t="shared" si="8"/>
        <v>#DIV/0!</v>
      </c>
      <c r="AB34" s="27" t="e">
        <f t="shared" si="9"/>
        <v>#DIV/0!</v>
      </c>
      <c r="AC34" s="7"/>
      <c r="AD34" s="7">
        <f t="shared" si="2"/>
        <v>0</v>
      </c>
      <c r="AE34" s="8" t="e">
        <f t="shared" si="10"/>
        <v>#DIV/0!</v>
      </c>
      <c r="AF34" s="27" t="e">
        <f t="shared" si="12"/>
        <v>#DIV/0!</v>
      </c>
      <c r="AG34" s="7">
        <f t="shared" si="11"/>
        <v>1</v>
      </c>
      <c r="AH34" s="7"/>
      <c r="AI34" s="12"/>
    </row>
    <row r="35" spans="1:35" s="6" customFormat="1" ht="13.5">
      <c r="A35" s="6">
        <v>33</v>
      </c>
      <c r="B35" s="6">
        <f>'名簿'!B33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7">
        <f t="shared" si="0"/>
        <v>0</v>
      </c>
      <c r="S35" s="8" t="e">
        <f t="shared" si="3"/>
        <v>#DIV/0!</v>
      </c>
      <c r="T35" s="27" t="e">
        <f t="shared" si="4"/>
        <v>#DIV/0!</v>
      </c>
      <c r="U35" s="7"/>
      <c r="V35" s="7">
        <f t="shared" si="5"/>
        <v>0</v>
      </c>
      <c r="W35" s="8" t="e">
        <f t="shared" si="6"/>
        <v>#DIV/0!</v>
      </c>
      <c r="X35" s="27" t="e">
        <f t="shared" si="7"/>
        <v>#DIV/0!</v>
      </c>
      <c r="Y35" s="7"/>
      <c r="Z35" s="7">
        <f t="shared" si="1"/>
        <v>0</v>
      </c>
      <c r="AA35" s="8" t="e">
        <f t="shared" si="8"/>
        <v>#DIV/0!</v>
      </c>
      <c r="AB35" s="27" t="e">
        <f t="shared" si="9"/>
        <v>#DIV/0!</v>
      </c>
      <c r="AC35" s="7"/>
      <c r="AD35" s="7">
        <f t="shared" si="2"/>
        <v>0</v>
      </c>
      <c r="AE35" s="8" t="e">
        <f t="shared" si="10"/>
        <v>#DIV/0!</v>
      </c>
      <c r="AF35" s="27" t="e">
        <f t="shared" si="12"/>
        <v>#DIV/0!</v>
      </c>
      <c r="AG35" s="7">
        <f t="shared" si="11"/>
        <v>1</v>
      </c>
      <c r="AH35" s="7"/>
      <c r="AI35" s="12"/>
    </row>
    <row r="36" spans="1:35" s="6" customFormat="1" ht="13.5">
      <c r="A36" s="6">
        <v>34</v>
      </c>
      <c r="B36" s="6">
        <f>'名簿'!B34</f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7">
        <f t="shared" si="0"/>
        <v>0</v>
      </c>
      <c r="S36" s="8" t="e">
        <f t="shared" si="3"/>
        <v>#DIV/0!</v>
      </c>
      <c r="T36" s="27" t="e">
        <f t="shared" si="4"/>
        <v>#DIV/0!</v>
      </c>
      <c r="U36" s="7"/>
      <c r="V36" s="7">
        <f t="shared" si="5"/>
        <v>0</v>
      </c>
      <c r="W36" s="8" t="e">
        <f t="shared" si="6"/>
        <v>#DIV/0!</v>
      </c>
      <c r="X36" s="27" t="e">
        <f t="shared" si="7"/>
        <v>#DIV/0!</v>
      </c>
      <c r="Y36" s="7"/>
      <c r="Z36" s="7">
        <f t="shared" si="1"/>
        <v>0</v>
      </c>
      <c r="AA36" s="8" t="e">
        <f t="shared" si="8"/>
        <v>#DIV/0!</v>
      </c>
      <c r="AB36" s="27" t="e">
        <f t="shared" si="9"/>
        <v>#DIV/0!</v>
      </c>
      <c r="AC36" s="7"/>
      <c r="AD36" s="7">
        <f t="shared" si="2"/>
        <v>0</v>
      </c>
      <c r="AE36" s="8" t="e">
        <f t="shared" si="10"/>
        <v>#DIV/0!</v>
      </c>
      <c r="AF36" s="27" t="e">
        <f t="shared" si="12"/>
        <v>#DIV/0!</v>
      </c>
      <c r="AG36" s="7">
        <f t="shared" si="11"/>
        <v>1</v>
      </c>
      <c r="AH36" s="7"/>
      <c r="AI36" s="12"/>
    </row>
    <row r="37" spans="1:35" s="6" customFormat="1" ht="13.5">
      <c r="A37" s="6">
        <v>35</v>
      </c>
      <c r="B37" s="6">
        <f>'名簿'!B35</f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7">
        <f t="shared" si="0"/>
        <v>0</v>
      </c>
      <c r="S37" s="8" t="e">
        <f t="shared" si="3"/>
        <v>#DIV/0!</v>
      </c>
      <c r="T37" s="27" t="e">
        <f t="shared" si="4"/>
        <v>#DIV/0!</v>
      </c>
      <c r="U37" s="7"/>
      <c r="V37" s="7">
        <f t="shared" si="5"/>
        <v>0</v>
      </c>
      <c r="W37" s="8" t="e">
        <f t="shared" si="6"/>
        <v>#DIV/0!</v>
      </c>
      <c r="X37" s="27" t="e">
        <f t="shared" si="7"/>
        <v>#DIV/0!</v>
      </c>
      <c r="Y37" s="7"/>
      <c r="Z37" s="7">
        <f t="shared" si="1"/>
        <v>0</v>
      </c>
      <c r="AA37" s="8" t="e">
        <f t="shared" si="8"/>
        <v>#DIV/0!</v>
      </c>
      <c r="AB37" s="27" t="e">
        <f t="shared" si="9"/>
        <v>#DIV/0!</v>
      </c>
      <c r="AC37" s="7"/>
      <c r="AD37" s="7">
        <f t="shared" si="2"/>
        <v>0</v>
      </c>
      <c r="AE37" s="8" t="e">
        <f t="shared" si="10"/>
        <v>#DIV/0!</v>
      </c>
      <c r="AF37" s="27" t="e">
        <f t="shared" si="12"/>
        <v>#DIV/0!</v>
      </c>
      <c r="AG37" s="7">
        <f t="shared" si="11"/>
        <v>1</v>
      </c>
      <c r="AH37" s="7"/>
      <c r="AI37" s="12"/>
    </row>
    <row r="38" spans="1:35" s="6" customFormat="1" ht="13.5">
      <c r="A38" s="6">
        <v>36</v>
      </c>
      <c r="B38" s="6">
        <f>'名簿'!B36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7">
        <f t="shared" si="0"/>
        <v>0</v>
      </c>
      <c r="S38" s="8" t="e">
        <f t="shared" si="3"/>
        <v>#DIV/0!</v>
      </c>
      <c r="T38" s="27" t="e">
        <f t="shared" si="4"/>
        <v>#DIV/0!</v>
      </c>
      <c r="U38" s="7"/>
      <c r="V38" s="7">
        <f t="shared" si="5"/>
        <v>0</v>
      </c>
      <c r="W38" s="8" t="e">
        <f t="shared" si="6"/>
        <v>#DIV/0!</v>
      </c>
      <c r="X38" s="27" t="e">
        <f t="shared" si="7"/>
        <v>#DIV/0!</v>
      </c>
      <c r="Y38" s="7"/>
      <c r="Z38" s="7">
        <f t="shared" si="1"/>
        <v>0</v>
      </c>
      <c r="AA38" s="8" t="e">
        <f t="shared" si="8"/>
        <v>#DIV/0!</v>
      </c>
      <c r="AB38" s="27" t="e">
        <f t="shared" si="9"/>
        <v>#DIV/0!</v>
      </c>
      <c r="AC38" s="7"/>
      <c r="AD38" s="7">
        <f t="shared" si="2"/>
        <v>0</v>
      </c>
      <c r="AE38" s="8" t="e">
        <f t="shared" si="10"/>
        <v>#DIV/0!</v>
      </c>
      <c r="AF38" s="27" t="e">
        <f t="shared" si="12"/>
        <v>#DIV/0!</v>
      </c>
      <c r="AG38" s="7">
        <f t="shared" si="11"/>
        <v>1</v>
      </c>
      <c r="AH38" s="7"/>
      <c r="AI38" s="12"/>
    </row>
    <row r="39" spans="1:35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1"/>
      <c r="H39" s="10"/>
      <c r="I39" s="11"/>
      <c r="J39" s="11"/>
      <c r="K39" s="10"/>
      <c r="L39" s="10"/>
      <c r="M39" s="10"/>
      <c r="N39" s="10"/>
      <c r="O39" s="10"/>
      <c r="P39" s="10"/>
      <c r="Q39" s="10"/>
      <c r="R39" s="7">
        <f t="shared" si="0"/>
        <v>0</v>
      </c>
      <c r="S39" s="8" t="e">
        <f t="shared" si="3"/>
        <v>#DIV/0!</v>
      </c>
      <c r="T39" s="27" t="e">
        <f t="shared" si="4"/>
        <v>#DIV/0!</v>
      </c>
      <c r="U39" s="7"/>
      <c r="V39" s="7">
        <f t="shared" si="5"/>
        <v>0</v>
      </c>
      <c r="W39" s="8" t="e">
        <f t="shared" si="6"/>
        <v>#DIV/0!</v>
      </c>
      <c r="X39" s="27" t="e">
        <f t="shared" si="7"/>
        <v>#DIV/0!</v>
      </c>
      <c r="Y39" s="7"/>
      <c r="Z39" s="7">
        <f t="shared" si="1"/>
        <v>0</v>
      </c>
      <c r="AA39" s="8" t="e">
        <f t="shared" si="8"/>
        <v>#DIV/0!</v>
      </c>
      <c r="AB39" s="27" t="e">
        <f t="shared" si="9"/>
        <v>#DIV/0!</v>
      </c>
      <c r="AC39" s="7"/>
      <c r="AD39" s="7">
        <f t="shared" si="2"/>
        <v>0</v>
      </c>
      <c r="AE39" s="8" t="e">
        <f t="shared" si="10"/>
        <v>#DIV/0!</v>
      </c>
      <c r="AF39" s="27" t="e">
        <f t="shared" si="12"/>
        <v>#DIV/0!</v>
      </c>
      <c r="AG39" s="7">
        <f t="shared" si="11"/>
        <v>1</v>
      </c>
      <c r="AH39" s="7"/>
      <c r="AI39" s="12"/>
    </row>
    <row r="40" spans="1:35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7">
        <f t="shared" si="0"/>
        <v>0</v>
      </c>
      <c r="S40" s="8" t="e">
        <f t="shared" si="3"/>
        <v>#DIV/0!</v>
      </c>
      <c r="T40" s="27" t="e">
        <f t="shared" si="4"/>
        <v>#DIV/0!</v>
      </c>
      <c r="U40" s="7"/>
      <c r="V40" s="7">
        <f t="shared" si="5"/>
        <v>0</v>
      </c>
      <c r="W40" s="8" t="e">
        <f t="shared" si="6"/>
        <v>#DIV/0!</v>
      </c>
      <c r="X40" s="27" t="e">
        <f t="shared" si="7"/>
        <v>#DIV/0!</v>
      </c>
      <c r="Y40" s="7"/>
      <c r="Z40" s="7">
        <f t="shared" si="1"/>
        <v>0</v>
      </c>
      <c r="AA40" s="8" t="e">
        <f t="shared" si="8"/>
        <v>#DIV/0!</v>
      </c>
      <c r="AB40" s="27" t="e">
        <f t="shared" si="9"/>
        <v>#DIV/0!</v>
      </c>
      <c r="AC40" s="7"/>
      <c r="AD40" s="7">
        <f t="shared" si="2"/>
        <v>0</v>
      </c>
      <c r="AE40" s="8" t="e">
        <f t="shared" si="10"/>
        <v>#DIV/0!</v>
      </c>
      <c r="AF40" s="27" t="e">
        <f t="shared" si="12"/>
        <v>#DIV/0!</v>
      </c>
      <c r="AG40" s="7">
        <f t="shared" si="11"/>
        <v>1</v>
      </c>
      <c r="AH40" s="7"/>
      <c r="AI40" s="12"/>
    </row>
    <row r="41" spans="1:35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7">
        <f t="shared" si="0"/>
        <v>0</v>
      </c>
      <c r="S41" s="8" t="e">
        <f t="shared" si="3"/>
        <v>#DIV/0!</v>
      </c>
      <c r="T41" s="27" t="e">
        <f t="shared" si="4"/>
        <v>#DIV/0!</v>
      </c>
      <c r="U41" s="7"/>
      <c r="V41" s="7">
        <f t="shared" si="5"/>
        <v>0</v>
      </c>
      <c r="W41" s="8" t="e">
        <f t="shared" si="6"/>
        <v>#DIV/0!</v>
      </c>
      <c r="X41" s="27" t="e">
        <f t="shared" si="7"/>
        <v>#DIV/0!</v>
      </c>
      <c r="Y41" s="7"/>
      <c r="Z41" s="7">
        <f t="shared" si="1"/>
        <v>0</v>
      </c>
      <c r="AA41" s="8" t="e">
        <f t="shared" si="8"/>
        <v>#DIV/0!</v>
      </c>
      <c r="AB41" s="27" t="e">
        <f t="shared" si="9"/>
        <v>#DIV/0!</v>
      </c>
      <c r="AC41" s="7"/>
      <c r="AD41" s="7">
        <f t="shared" si="2"/>
        <v>0</v>
      </c>
      <c r="AE41" s="8" t="e">
        <f t="shared" si="10"/>
        <v>#DIV/0!</v>
      </c>
      <c r="AF41" s="27" t="e">
        <f t="shared" si="12"/>
        <v>#DIV/0!</v>
      </c>
      <c r="AG41" s="7">
        <f t="shared" si="11"/>
        <v>1</v>
      </c>
      <c r="AH41" s="7"/>
      <c r="AI41" s="12"/>
    </row>
    <row r="42" spans="1:35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">
        <f t="shared" si="0"/>
        <v>0</v>
      </c>
      <c r="S42" s="8" t="e">
        <f t="shared" si="3"/>
        <v>#DIV/0!</v>
      </c>
      <c r="T42" s="27" t="e">
        <f t="shared" si="4"/>
        <v>#DIV/0!</v>
      </c>
      <c r="U42" s="7"/>
      <c r="V42" s="7">
        <f t="shared" si="5"/>
        <v>0</v>
      </c>
      <c r="W42" s="8" t="e">
        <f t="shared" si="6"/>
        <v>#DIV/0!</v>
      </c>
      <c r="X42" s="27" t="e">
        <f t="shared" si="7"/>
        <v>#DIV/0!</v>
      </c>
      <c r="Y42" s="7"/>
      <c r="Z42" s="7">
        <f t="shared" si="1"/>
        <v>0</v>
      </c>
      <c r="AA42" s="8" t="e">
        <f t="shared" si="8"/>
        <v>#DIV/0!</v>
      </c>
      <c r="AB42" s="27" t="e">
        <f t="shared" si="9"/>
        <v>#DIV/0!</v>
      </c>
      <c r="AC42" s="7"/>
      <c r="AD42" s="7">
        <f t="shared" si="2"/>
        <v>0</v>
      </c>
      <c r="AE42" s="8" t="e">
        <f t="shared" si="10"/>
        <v>#DIV/0!</v>
      </c>
      <c r="AF42" s="27" t="e">
        <f t="shared" si="12"/>
        <v>#DIV/0!</v>
      </c>
      <c r="AG42" s="7">
        <f t="shared" si="11"/>
        <v>1</v>
      </c>
      <c r="AH42" s="7"/>
      <c r="AI42" s="12"/>
    </row>
    <row r="43" spans="3:35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"/>
      <c r="S43" s="7"/>
      <c r="T43" s="27"/>
      <c r="U43" s="7"/>
      <c r="V43" s="7"/>
      <c r="W43" s="7"/>
      <c r="X43" s="27"/>
      <c r="Y43" s="7"/>
      <c r="Z43" s="7"/>
      <c r="AA43" s="7"/>
      <c r="AB43" s="27"/>
      <c r="AC43" s="7"/>
      <c r="AD43" s="7"/>
      <c r="AE43" s="8"/>
      <c r="AF43" s="27"/>
      <c r="AG43" s="7"/>
      <c r="AH43" s="7"/>
      <c r="AI43" s="12"/>
    </row>
  </sheetData>
  <sheetProtection sheet="1" objects="1" scenarios="1"/>
  <printOptions gridLines="1"/>
  <pageMargins left="0.787" right="0.787" top="0.984" bottom="0.984" header="0.512" footer="0.512"/>
  <pageSetup fitToHeight="1" fitToWidth="1" horizontalDpi="720" verticalDpi="720" orientation="landscape" paperSize="9" scale="56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PageLayoutView="0" workbookViewId="0" topLeftCell="A1">
      <pane xSplit="2" ySplit="1" topLeftCell="J2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Y22" sqref="Y22"/>
    </sheetView>
  </sheetViews>
  <sheetFormatPr defaultColWidth="9.00390625" defaultRowHeight="13.5"/>
  <cols>
    <col min="1" max="1" width="4.875" style="6" customWidth="1"/>
    <col min="2" max="2" width="13.00390625" style="6" customWidth="1"/>
    <col min="3" max="4" width="7.625" style="6" customWidth="1"/>
    <col min="5" max="5" width="7.625" style="12" customWidth="1"/>
    <col min="6" max="6" width="7.625" style="7" customWidth="1"/>
    <col min="7" max="7" width="4.375" style="9" customWidth="1"/>
    <col min="8" max="11" width="7.625" style="7" customWidth="1"/>
    <col min="12" max="12" width="4.125" style="9" customWidth="1"/>
    <col min="13" max="16" width="7.625" style="7" customWidth="1"/>
    <col min="17" max="17" width="4.625" style="9" customWidth="1"/>
    <col min="18" max="21" width="4.625" style="7" customWidth="1"/>
    <col min="22" max="22" width="4.50390625" style="33" customWidth="1"/>
    <col min="23" max="23" width="4.625" style="25" customWidth="1"/>
    <col min="24" max="25" width="9.00390625" style="15" customWidth="1"/>
    <col min="26" max="26" width="2.375" style="15" customWidth="1"/>
    <col min="27" max="27" width="5.00390625" style="15" customWidth="1"/>
    <col min="28" max="16384" width="9.00390625" style="15" customWidth="1"/>
  </cols>
  <sheetData>
    <row r="1" spans="1:27" ht="54">
      <c r="A1" s="1" t="s">
        <v>3</v>
      </c>
      <c r="B1" s="6" t="s">
        <v>1</v>
      </c>
      <c r="C1" s="1" t="s">
        <v>39</v>
      </c>
      <c r="D1" s="1" t="s">
        <v>43</v>
      </c>
      <c r="E1" s="21" t="s">
        <v>41</v>
      </c>
      <c r="F1" s="3" t="s">
        <v>44</v>
      </c>
      <c r="G1" s="4" t="s">
        <v>15</v>
      </c>
      <c r="H1" s="3" t="s">
        <v>152</v>
      </c>
      <c r="I1" s="3" t="s">
        <v>19</v>
      </c>
      <c r="J1" s="3" t="s">
        <v>20</v>
      </c>
      <c r="K1" s="3" t="s">
        <v>42</v>
      </c>
      <c r="L1" s="4" t="s">
        <v>13</v>
      </c>
      <c r="M1" s="3" t="s">
        <v>30</v>
      </c>
      <c r="N1" s="3" t="s">
        <v>19</v>
      </c>
      <c r="O1" s="3" t="s">
        <v>20</v>
      </c>
      <c r="P1" s="3" t="s">
        <v>42</v>
      </c>
      <c r="Q1" s="4" t="s">
        <v>14</v>
      </c>
      <c r="R1" s="3" t="s">
        <v>36</v>
      </c>
      <c r="S1" s="3" t="s">
        <v>22</v>
      </c>
      <c r="T1" s="3" t="s">
        <v>24</v>
      </c>
      <c r="U1" s="3" t="s">
        <v>23</v>
      </c>
      <c r="V1" s="32" t="s">
        <v>25</v>
      </c>
      <c r="W1" s="24" t="s">
        <v>26</v>
      </c>
      <c r="Z1" s="17"/>
      <c r="AA1" s="22" t="s">
        <v>147</v>
      </c>
    </row>
    <row r="2" spans="1:27" ht="13.5">
      <c r="A2" s="6">
        <v>1</v>
      </c>
      <c r="B2" s="6">
        <f>'名簿'!B1</f>
        <v>0</v>
      </c>
      <c r="C2" s="12" t="e">
        <f>SUMIF('理科１学期'!$C$1:$AN$1,"*思考到達率",'理科１学期'!C3:AN3)</f>
        <v>#DIV/0!</v>
      </c>
      <c r="D2" s="12" t="e">
        <f>SUMIF('理科２学期'!$C$1:$AQ$1,"*思考到達率",'理科２学期'!C3:AQ3)</f>
        <v>#DIV/0!</v>
      </c>
      <c r="E2" s="12" t="e">
        <f>SUMIF('理科３学期'!$C$1:$AN$1,"*思考到達率",'理科３学期'!C3:AN3)</f>
        <v>#DIV/0!</v>
      </c>
      <c r="F2" s="8" t="e">
        <f aca="true" t="shared" si="0" ref="F2:F41">AVERAGE(C2:E2)</f>
        <v>#DIV/0!</v>
      </c>
      <c r="G2" s="23" t="e">
        <f aca="true" t="shared" si="1" ref="G2:G41">VLOOKUP(F2,$X$3:$Y$6,2)</f>
        <v>#DIV/0!</v>
      </c>
      <c r="H2" s="12" t="e">
        <f>SUMIF('理科１学期'!$C$1:$AN$1,"*表現処理到達率",'理科１学期'!C3:AN3)</f>
        <v>#DIV/0!</v>
      </c>
      <c r="I2" s="12" t="e">
        <f>SUMIF('理科２学期'!$C$1:$AQ$1,"*表現処理到達率",'理科２学期'!C3:AQ3)</f>
        <v>#DIV/0!</v>
      </c>
      <c r="J2" s="12" t="e">
        <f>SUMIF('理科３学期'!$C$1:$AN$1,"*表現処理到達率",'理科３学期'!C3:AN3)</f>
        <v>#DIV/0!</v>
      </c>
      <c r="K2" s="8" t="e">
        <f aca="true" t="shared" si="2" ref="K2:K41">AVERAGE(H2:J2)</f>
        <v>#DIV/0!</v>
      </c>
      <c r="L2" s="23" t="e">
        <f aca="true" t="shared" si="3" ref="L2:L41">VLOOKUP(K2,$X$3:$Y$6,2)</f>
        <v>#DIV/0!</v>
      </c>
      <c r="M2" s="12" t="e">
        <f>SUMIF('理科１学期'!$C$1:$AN$1,"*知識理解到達率",'理科１学期'!C3:AN3)</f>
        <v>#DIV/0!</v>
      </c>
      <c r="N2" s="12" t="e">
        <f>SUMIF('理科２学期'!$C$1:$AQ$1,"*知識理解到達率",'理科２学期'!C3:AQ3)</f>
        <v>#DIV/0!</v>
      </c>
      <c r="O2" s="12" t="e">
        <f>SUMIF('理科３学期'!$C$1:$AN$1,"*知識理解到達率",'理科３学期'!C3:AN3)</f>
        <v>#DIV/0!</v>
      </c>
      <c r="P2" s="8" t="e">
        <f aca="true" t="shared" si="4" ref="P2:P41">AVERAGE(M2:O2)</f>
        <v>#DIV/0!</v>
      </c>
      <c r="Q2" s="23" t="e">
        <f aca="true" t="shared" si="5" ref="Q2:Q41">VLOOKUP(P2,$X$3:$Y$6,2)</f>
        <v>#DIV/0!</v>
      </c>
      <c r="R2" s="12" t="e">
        <f>SUMIF('理科１学期'!$C$1:$AN$1,"*合計到達率",'理科１学期'!C3:AN3)</f>
        <v>#DIV/0!</v>
      </c>
      <c r="S2" s="12" t="e">
        <f>SUMIF('理科２学期'!$C$1:$AQ$1,"*合計到達率",'理科２学期'!C3:AQ3)</f>
        <v>#DIV/0!</v>
      </c>
      <c r="T2" s="12" t="e">
        <f>SUMIF('理科３学期'!$C$1:$AN$1,"*合計到達率",'理科３学期'!C3:AN3)</f>
        <v>#DIV/0!</v>
      </c>
      <c r="U2" s="8" t="e">
        <f>AVERAGE(R2:T2)</f>
        <v>#DIV/0!</v>
      </c>
      <c r="V2" s="33" t="e">
        <f>VLOOKUP(U2,$X$8:$Y$11,2)</f>
        <v>#DIV/0!</v>
      </c>
      <c r="W2" s="25" t="e">
        <f>RANK(U2,$U$2:$U$41)</f>
        <v>#DIV/0!</v>
      </c>
      <c r="Z2" s="17" t="s">
        <v>137</v>
      </c>
      <c r="AA2" s="15">
        <f>COUNTIF($G$2:$G$50,"a")</f>
        <v>0</v>
      </c>
    </row>
    <row r="3" spans="1:27" ht="13.5">
      <c r="A3" s="6">
        <v>2</v>
      </c>
      <c r="B3" s="6">
        <f>'名簿'!B2</f>
        <v>0</v>
      </c>
      <c r="C3" s="12" t="e">
        <f>SUMIF('理科１学期'!$C$1:$AN$1,"*思考到達率",'理科１学期'!C4:AN4)</f>
        <v>#DIV/0!</v>
      </c>
      <c r="D3" s="12" t="e">
        <f>SUMIF('理科２学期'!$C$1:$AQ$1,"*思考到達率",'理科２学期'!C4:AQ4)</f>
        <v>#DIV/0!</v>
      </c>
      <c r="E3" s="12" t="e">
        <f>SUMIF('理科３学期'!$C$1:$AN$1,"*思考到達率",'理科３学期'!C4:AN4)</f>
        <v>#DIV/0!</v>
      </c>
      <c r="F3" s="8" t="e">
        <f t="shared" si="0"/>
        <v>#DIV/0!</v>
      </c>
      <c r="G3" s="23" t="e">
        <f t="shared" si="1"/>
        <v>#DIV/0!</v>
      </c>
      <c r="H3" s="12" t="e">
        <f>SUMIF('理科１学期'!$C$1:$AN$1,"*表現処理到達率",'理科１学期'!C4:AN4)</f>
        <v>#DIV/0!</v>
      </c>
      <c r="I3" s="12" t="e">
        <f>SUMIF('理科２学期'!$C$1:$AQ$1,"*表現処理到達率",'理科２学期'!C4:AQ4)</f>
        <v>#DIV/0!</v>
      </c>
      <c r="J3" s="12" t="e">
        <f>SUMIF('理科３学期'!$C$1:$AN$1,"*表現処理到達率",'理科３学期'!C4:AN4)</f>
        <v>#DIV/0!</v>
      </c>
      <c r="K3" s="8" t="e">
        <f t="shared" si="2"/>
        <v>#DIV/0!</v>
      </c>
      <c r="L3" s="23" t="e">
        <f t="shared" si="3"/>
        <v>#DIV/0!</v>
      </c>
      <c r="M3" s="12" t="e">
        <f>SUMIF('理科１学期'!$C$1:$AN$1,"*知識理解到達率",'理科１学期'!C4:AN4)</f>
        <v>#DIV/0!</v>
      </c>
      <c r="N3" s="12" t="e">
        <f>SUMIF('理科２学期'!$C$1:$AQ$1,"*知識理解到達率",'理科２学期'!C4:AQ4)</f>
        <v>#DIV/0!</v>
      </c>
      <c r="O3" s="12" t="e">
        <f>SUMIF('理科３学期'!$C$1:$AN$1,"*知識理解到達率",'理科３学期'!C4:AN4)</f>
        <v>#DIV/0!</v>
      </c>
      <c r="P3" s="8" t="e">
        <f t="shared" si="4"/>
        <v>#DIV/0!</v>
      </c>
      <c r="Q3" s="23" t="e">
        <f t="shared" si="5"/>
        <v>#DIV/0!</v>
      </c>
      <c r="R3" s="12" t="e">
        <f>SUMIF('理科１学期'!$C$1:$AN$1,"*合計到達率",'理科１学期'!C4:AN4)</f>
        <v>#DIV/0!</v>
      </c>
      <c r="S3" s="12" t="e">
        <f>SUMIF('理科２学期'!$C$1:$AQ$1,"*合計到達率",'理科２学期'!C4:AQ4)</f>
        <v>#DIV/0!</v>
      </c>
      <c r="T3" s="12" t="e">
        <f>SUMIF('理科３学期'!$C$1:$AN$1,"*合計到達率",'理科３学期'!C4:AN4)</f>
        <v>#DIV/0!</v>
      </c>
      <c r="U3" s="8" t="e">
        <f aca="true" t="shared" si="6" ref="U3:U41">AVERAGE(R3:T3)</f>
        <v>#DIV/0!</v>
      </c>
      <c r="V3" s="33" t="e">
        <f aca="true" t="shared" si="7" ref="V3:V41">VLOOKUP(U3,$X$8:$Y$11,2)</f>
        <v>#DIV/0!</v>
      </c>
      <c r="W3" s="25" t="e">
        <f aca="true" t="shared" si="8" ref="W3:W41">RANK(U3,$U$2:$U$41)</f>
        <v>#DIV/0!</v>
      </c>
      <c r="X3" s="13">
        <v>0</v>
      </c>
      <c r="Y3" s="14" t="s">
        <v>50</v>
      </c>
      <c r="Z3" s="7" t="s">
        <v>136</v>
      </c>
      <c r="AA3" s="15">
        <f>COUNTIF($G$2:$G$50,"b")</f>
        <v>0</v>
      </c>
    </row>
    <row r="4" spans="1:27" ht="13.5">
      <c r="A4" s="6">
        <v>3</v>
      </c>
      <c r="B4" s="6">
        <f>'名簿'!B3</f>
        <v>0</v>
      </c>
      <c r="C4" s="12" t="e">
        <f>SUMIF('理科１学期'!$C$1:$AN$1,"*思考到達率",'理科１学期'!C5:AN5)</f>
        <v>#DIV/0!</v>
      </c>
      <c r="D4" s="12" t="e">
        <f>SUMIF('理科２学期'!$C$1:$AQ$1,"*思考到達率",'理科２学期'!C5:AQ5)</f>
        <v>#DIV/0!</v>
      </c>
      <c r="E4" s="12" t="e">
        <f>SUMIF('理科３学期'!$C$1:$AN$1,"*思考到達率",'理科３学期'!C5:AN5)</f>
        <v>#DIV/0!</v>
      </c>
      <c r="F4" s="8" t="e">
        <f t="shared" si="0"/>
        <v>#DIV/0!</v>
      </c>
      <c r="G4" s="23" t="e">
        <f t="shared" si="1"/>
        <v>#DIV/0!</v>
      </c>
      <c r="H4" s="12" t="e">
        <f>SUMIF('理科１学期'!$C$1:$AN$1,"*表現処理到達率",'理科１学期'!C5:AN5)</f>
        <v>#DIV/0!</v>
      </c>
      <c r="I4" s="12" t="e">
        <f>SUMIF('理科２学期'!$C$1:$AQ$1,"*表現処理到達率",'理科２学期'!C5:AQ5)</f>
        <v>#DIV/0!</v>
      </c>
      <c r="J4" s="12" t="e">
        <f>SUMIF('理科３学期'!$C$1:$AN$1,"*表現処理到達率",'理科３学期'!C5:AN5)</f>
        <v>#DIV/0!</v>
      </c>
      <c r="K4" s="8" t="e">
        <f t="shared" si="2"/>
        <v>#DIV/0!</v>
      </c>
      <c r="L4" s="23" t="e">
        <f t="shared" si="3"/>
        <v>#DIV/0!</v>
      </c>
      <c r="M4" s="12" t="e">
        <f>SUMIF('理科１学期'!$C$1:$AN$1,"*知識理解到達率",'理科１学期'!C5:AN5)</f>
        <v>#DIV/0!</v>
      </c>
      <c r="N4" s="12" t="e">
        <f>SUMIF('理科２学期'!$C$1:$AQ$1,"*知識理解到達率",'理科２学期'!C5:AQ5)</f>
        <v>#DIV/0!</v>
      </c>
      <c r="O4" s="12" t="e">
        <f>SUMIF('理科３学期'!$C$1:$AN$1,"*知識理解到達率",'理科３学期'!C5:AN5)</f>
        <v>#DIV/0!</v>
      </c>
      <c r="P4" s="8" t="e">
        <f t="shared" si="4"/>
        <v>#DIV/0!</v>
      </c>
      <c r="Q4" s="23" t="e">
        <f t="shared" si="5"/>
        <v>#DIV/0!</v>
      </c>
      <c r="R4" s="12" t="e">
        <f>SUMIF('理科１学期'!$C$1:$AN$1,"*合計到達率",'理科１学期'!C5:AN5)</f>
        <v>#DIV/0!</v>
      </c>
      <c r="S4" s="12" t="e">
        <f>SUMIF('理科２学期'!$C$1:$AQ$1,"*合計到達率",'理科２学期'!C5:AQ5)</f>
        <v>#DIV/0!</v>
      </c>
      <c r="T4" s="12" t="e">
        <f>SUMIF('理科３学期'!$C$1:$AN$1,"*合計到達率",'理科３学期'!C5:AN5)</f>
        <v>#DIV/0!</v>
      </c>
      <c r="U4" s="8" t="e">
        <f t="shared" si="6"/>
        <v>#DIV/0!</v>
      </c>
      <c r="V4" s="33" t="e">
        <f t="shared" si="7"/>
        <v>#DIV/0!</v>
      </c>
      <c r="W4" s="25" t="e">
        <f t="shared" si="8"/>
        <v>#DIV/0!</v>
      </c>
      <c r="X4" s="13">
        <v>0.01</v>
      </c>
      <c r="Y4" s="14" t="s">
        <v>135</v>
      </c>
      <c r="Z4" s="7" t="s">
        <v>135</v>
      </c>
      <c r="AA4" s="15">
        <f>COUNTIF($G$2:$G$50,"c")</f>
        <v>0</v>
      </c>
    </row>
    <row r="5" spans="1:27" ht="13.5">
      <c r="A5" s="6">
        <v>4</v>
      </c>
      <c r="B5" s="6">
        <f>'名簿'!B4</f>
        <v>0</v>
      </c>
      <c r="C5" s="12" t="e">
        <f>SUMIF('理科１学期'!$C$1:$AN$1,"*思考到達率",'理科１学期'!C6:AN6)</f>
        <v>#DIV/0!</v>
      </c>
      <c r="D5" s="12" t="e">
        <f>SUMIF('理科２学期'!$C$1:$AQ$1,"*思考到達率",'理科２学期'!C6:AQ6)</f>
        <v>#DIV/0!</v>
      </c>
      <c r="E5" s="12" t="e">
        <f>SUMIF('理科３学期'!$C$1:$AN$1,"*思考到達率",'理科３学期'!C6:AN6)</f>
        <v>#DIV/0!</v>
      </c>
      <c r="F5" s="8" t="e">
        <f t="shared" si="0"/>
        <v>#DIV/0!</v>
      </c>
      <c r="G5" s="23" t="e">
        <f t="shared" si="1"/>
        <v>#DIV/0!</v>
      </c>
      <c r="H5" s="12" t="e">
        <f>SUMIF('理科１学期'!$C$1:$AN$1,"*表現処理到達率",'理科１学期'!C6:AN6)</f>
        <v>#DIV/0!</v>
      </c>
      <c r="I5" s="12" t="e">
        <f>SUMIF('理科２学期'!$C$1:$AQ$1,"*表現処理到達率",'理科２学期'!C6:AQ6)</f>
        <v>#DIV/0!</v>
      </c>
      <c r="J5" s="12" t="e">
        <f>SUMIF('理科３学期'!$C$1:$AN$1,"*表現処理到達率",'理科３学期'!C6:AN6)</f>
        <v>#DIV/0!</v>
      </c>
      <c r="K5" s="8" t="e">
        <f t="shared" si="2"/>
        <v>#DIV/0!</v>
      </c>
      <c r="L5" s="23" t="e">
        <f t="shared" si="3"/>
        <v>#DIV/0!</v>
      </c>
      <c r="M5" s="12" t="e">
        <f>SUMIF('理科１学期'!$C$1:$AN$1,"*知識理解到達率",'理科１学期'!C6:AN6)</f>
        <v>#DIV/0!</v>
      </c>
      <c r="N5" s="12" t="e">
        <f>SUMIF('理科２学期'!$C$1:$AQ$1,"*知識理解到達率",'理科２学期'!C6:AQ6)</f>
        <v>#DIV/0!</v>
      </c>
      <c r="O5" s="12" t="e">
        <f>SUMIF('理科３学期'!$C$1:$AN$1,"*知識理解到達率",'理科３学期'!C6:AN6)</f>
        <v>#DIV/0!</v>
      </c>
      <c r="P5" s="8" t="e">
        <f t="shared" si="4"/>
        <v>#DIV/0!</v>
      </c>
      <c r="Q5" s="23" t="e">
        <f t="shared" si="5"/>
        <v>#DIV/0!</v>
      </c>
      <c r="R5" s="12" t="e">
        <f>SUMIF('理科１学期'!$C$1:$AN$1,"*合計到達率",'理科１学期'!C6:AN6)</f>
        <v>#DIV/0!</v>
      </c>
      <c r="S5" s="12" t="e">
        <f>SUMIF('理科２学期'!$C$1:$AQ$1,"*合計到達率",'理科２学期'!C6:AQ6)</f>
        <v>#DIV/0!</v>
      </c>
      <c r="T5" s="12" t="e">
        <f>SUMIF('理科３学期'!$C$1:$AN$1,"*合計到達率",'理科３学期'!C6:AN6)</f>
        <v>#DIV/0!</v>
      </c>
      <c r="U5" s="8" t="e">
        <f t="shared" si="6"/>
        <v>#DIV/0!</v>
      </c>
      <c r="V5" s="33" t="e">
        <f t="shared" si="7"/>
        <v>#DIV/0!</v>
      </c>
      <c r="W5" s="25" t="e">
        <f t="shared" si="8"/>
        <v>#DIV/0!</v>
      </c>
      <c r="X5" s="13">
        <v>0.6</v>
      </c>
      <c r="Y5" s="14" t="s">
        <v>136</v>
      </c>
      <c r="Z5" s="7"/>
      <c r="AA5" s="15" t="s">
        <v>16</v>
      </c>
    </row>
    <row r="6" spans="1:27" ht="13.5">
      <c r="A6" s="6">
        <v>5</v>
      </c>
      <c r="B6" s="6">
        <f>'名簿'!B5</f>
        <v>0</v>
      </c>
      <c r="C6" s="12" t="e">
        <f>SUMIF('理科１学期'!$C$1:$AN$1,"*思考到達率",'理科１学期'!C7:AN7)</f>
        <v>#DIV/0!</v>
      </c>
      <c r="D6" s="12" t="e">
        <f>SUMIF('理科２学期'!$C$1:$AQ$1,"*思考到達率",'理科２学期'!C7:AQ7)</f>
        <v>#DIV/0!</v>
      </c>
      <c r="E6" s="12" t="e">
        <f>SUMIF('理科３学期'!$C$1:$AN$1,"*思考到達率",'理科３学期'!C7:AN7)</f>
        <v>#DIV/0!</v>
      </c>
      <c r="F6" s="8" t="e">
        <f t="shared" si="0"/>
        <v>#DIV/0!</v>
      </c>
      <c r="G6" s="23" t="e">
        <f t="shared" si="1"/>
        <v>#DIV/0!</v>
      </c>
      <c r="H6" s="12" t="e">
        <f>SUMIF('理科１学期'!$C$1:$AN$1,"*表現処理到達率",'理科１学期'!C7:AN7)</f>
        <v>#DIV/0!</v>
      </c>
      <c r="I6" s="12" t="e">
        <f>SUMIF('理科２学期'!$C$1:$AQ$1,"*表現処理到達率",'理科２学期'!C7:AQ7)</f>
        <v>#DIV/0!</v>
      </c>
      <c r="J6" s="12" t="e">
        <f>SUMIF('理科３学期'!$C$1:$AN$1,"*表現処理到達率",'理科３学期'!C7:AN7)</f>
        <v>#DIV/0!</v>
      </c>
      <c r="K6" s="8" t="e">
        <f t="shared" si="2"/>
        <v>#DIV/0!</v>
      </c>
      <c r="L6" s="23" t="e">
        <f t="shared" si="3"/>
        <v>#DIV/0!</v>
      </c>
      <c r="M6" s="12" t="e">
        <f>SUMIF('理科１学期'!$C$1:$AN$1,"*知識理解到達率",'理科１学期'!C7:AN7)</f>
        <v>#DIV/0!</v>
      </c>
      <c r="N6" s="12" t="e">
        <f>SUMIF('理科２学期'!$C$1:$AQ$1,"*知識理解到達率",'理科２学期'!C7:AQ7)</f>
        <v>#DIV/0!</v>
      </c>
      <c r="O6" s="12" t="e">
        <f>SUMIF('理科３学期'!$C$1:$AN$1,"*知識理解到達率",'理科３学期'!C7:AN7)</f>
        <v>#DIV/0!</v>
      </c>
      <c r="P6" s="8" t="e">
        <f t="shared" si="4"/>
        <v>#DIV/0!</v>
      </c>
      <c r="Q6" s="23" t="e">
        <f t="shared" si="5"/>
        <v>#DIV/0!</v>
      </c>
      <c r="R6" s="12" t="e">
        <f>SUMIF('理科１学期'!$C$1:$AN$1,"*合計到達率",'理科１学期'!C7:AN7)</f>
        <v>#DIV/0!</v>
      </c>
      <c r="S6" s="12" t="e">
        <f>SUMIF('理科２学期'!$C$1:$AQ$1,"*合計到達率",'理科２学期'!C7:AQ7)</f>
        <v>#DIV/0!</v>
      </c>
      <c r="T6" s="12" t="e">
        <f>SUMIF('理科３学期'!$C$1:$AN$1,"*合計到達率",'理科３学期'!C7:AN7)</f>
        <v>#DIV/0!</v>
      </c>
      <c r="U6" s="8" t="e">
        <f t="shared" si="6"/>
        <v>#DIV/0!</v>
      </c>
      <c r="V6" s="33" t="e">
        <f t="shared" si="7"/>
        <v>#DIV/0!</v>
      </c>
      <c r="W6" s="25" t="e">
        <f t="shared" si="8"/>
        <v>#DIV/0!</v>
      </c>
      <c r="X6" s="13">
        <v>0.9</v>
      </c>
      <c r="Y6" s="14" t="s">
        <v>137</v>
      </c>
      <c r="Z6" s="7" t="s">
        <v>137</v>
      </c>
      <c r="AA6" s="15">
        <f>COUNTIF($L$2:$L$50,"a")</f>
        <v>0</v>
      </c>
    </row>
    <row r="7" spans="1:27" ht="13.5">
      <c r="A7" s="6">
        <v>6</v>
      </c>
      <c r="B7" s="6">
        <f>'名簿'!B6</f>
        <v>0</v>
      </c>
      <c r="C7" s="12" t="e">
        <f>SUMIF('理科１学期'!$C$1:$AN$1,"*思考到達率",'理科１学期'!C8:AN8)</f>
        <v>#DIV/0!</v>
      </c>
      <c r="D7" s="12" t="e">
        <f>SUMIF('理科２学期'!$C$1:$AQ$1,"*思考到達率",'理科２学期'!C8:AQ8)</f>
        <v>#DIV/0!</v>
      </c>
      <c r="E7" s="12" t="e">
        <f>SUMIF('理科３学期'!$C$1:$AN$1,"*思考到達率",'理科３学期'!C8:AN8)</f>
        <v>#DIV/0!</v>
      </c>
      <c r="F7" s="8" t="e">
        <f t="shared" si="0"/>
        <v>#DIV/0!</v>
      </c>
      <c r="G7" s="23" t="e">
        <f t="shared" si="1"/>
        <v>#DIV/0!</v>
      </c>
      <c r="H7" s="12" t="e">
        <f>SUMIF('理科１学期'!$C$1:$AN$1,"*表現処理到達率",'理科１学期'!C8:AN8)</f>
        <v>#DIV/0!</v>
      </c>
      <c r="I7" s="12" t="e">
        <f>SUMIF('理科２学期'!$C$1:$AQ$1,"*表現処理到達率",'理科２学期'!C8:AQ8)</f>
        <v>#DIV/0!</v>
      </c>
      <c r="J7" s="12" t="e">
        <f>SUMIF('理科３学期'!$C$1:$AN$1,"*表現処理到達率",'理科３学期'!C8:AN8)</f>
        <v>#DIV/0!</v>
      </c>
      <c r="K7" s="8" t="e">
        <f t="shared" si="2"/>
        <v>#DIV/0!</v>
      </c>
      <c r="L7" s="23" t="e">
        <f t="shared" si="3"/>
        <v>#DIV/0!</v>
      </c>
      <c r="M7" s="12" t="e">
        <f>SUMIF('理科１学期'!$C$1:$AN$1,"*知識理解到達率",'理科１学期'!C8:AN8)</f>
        <v>#DIV/0!</v>
      </c>
      <c r="N7" s="12" t="e">
        <f>SUMIF('理科２学期'!$C$1:$AQ$1,"*知識理解到達率",'理科２学期'!C8:AQ8)</f>
        <v>#DIV/0!</v>
      </c>
      <c r="O7" s="12" t="e">
        <f>SUMIF('理科３学期'!$C$1:$AN$1,"*知識理解到達率",'理科３学期'!C8:AN8)</f>
        <v>#DIV/0!</v>
      </c>
      <c r="P7" s="8" t="e">
        <f t="shared" si="4"/>
        <v>#DIV/0!</v>
      </c>
      <c r="Q7" s="23" t="e">
        <f t="shared" si="5"/>
        <v>#DIV/0!</v>
      </c>
      <c r="R7" s="12" t="e">
        <f>SUMIF('理科１学期'!$C$1:$AN$1,"*合計到達率",'理科１学期'!C8:AN8)</f>
        <v>#DIV/0!</v>
      </c>
      <c r="S7" s="12" t="e">
        <f>SUMIF('理科２学期'!$C$1:$AQ$1,"*合計到達率",'理科２学期'!C8:AQ8)</f>
        <v>#DIV/0!</v>
      </c>
      <c r="T7" s="12" t="e">
        <f>SUMIF('理科３学期'!$C$1:$AN$1,"*合計到達率",'理科３学期'!C8:AN8)</f>
        <v>#DIV/0!</v>
      </c>
      <c r="U7" s="8" t="e">
        <f t="shared" si="6"/>
        <v>#DIV/0!</v>
      </c>
      <c r="V7" s="33" t="e">
        <f t="shared" si="7"/>
        <v>#DIV/0!</v>
      </c>
      <c r="W7" s="25" t="e">
        <f t="shared" si="8"/>
        <v>#DIV/0!</v>
      </c>
      <c r="Z7" s="7" t="s">
        <v>136</v>
      </c>
      <c r="AA7" s="15">
        <f>COUNTIF($L$2:$L$50,"b")</f>
        <v>0</v>
      </c>
    </row>
    <row r="8" spans="1:27" ht="13.5">
      <c r="A8" s="6">
        <v>7</v>
      </c>
      <c r="B8" s="6">
        <f>'名簿'!B7</f>
        <v>0</v>
      </c>
      <c r="C8" s="12" t="e">
        <f>SUMIF('理科１学期'!$C$1:$AN$1,"*思考到達率",'理科１学期'!C9:AN9)</f>
        <v>#DIV/0!</v>
      </c>
      <c r="D8" s="12" t="e">
        <f>SUMIF('理科２学期'!$C$1:$AQ$1,"*思考到達率",'理科２学期'!C9:AQ9)</f>
        <v>#DIV/0!</v>
      </c>
      <c r="E8" s="12" t="e">
        <f>SUMIF('理科３学期'!$C$1:$AN$1,"*思考到達率",'理科３学期'!C9:AN9)</f>
        <v>#DIV/0!</v>
      </c>
      <c r="F8" s="8" t="e">
        <f t="shared" si="0"/>
        <v>#DIV/0!</v>
      </c>
      <c r="G8" s="23" t="e">
        <f t="shared" si="1"/>
        <v>#DIV/0!</v>
      </c>
      <c r="H8" s="12" t="e">
        <f>SUMIF('理科１学期'!$C$1:$AN$1,"*表現処理到達率",'理科１学期'!C9:AN9)</f>
        <v>#DIV/0!</v>
      </c>
      <c r="I8" s="12" t="e">
        <f>SUMIF('理科２学期'!$C$1:$AQ$1,"*表現処理到達率",'理科２学期'!C9:AQ9)</f>
        <v>#DIV/0!</v>
      </c>
      <c r="J8" s="12" t="e">
        <f>SUMIF('理科３学期'!$C$1:$AN$1,"*表現処理到達率",'理科３学期'!C9:AN9)</f>
        <v>#DIV/0!</v>
      </c>
      <c r="K8" s="8" t="e">
        <f t="shared" si="2"/>
        <v>#DIV/0!</v>
      </c>
      <c r="L8" s="23" t="e">
        <f t="shared" si="3"/>
        <v>#DIV/0!</v>
      </c>
      <c r="M8" s="12" t="e">
        <f>SUMIF('理科１学期'!$C$1:$AN$1,"*知識理解到達率",'理科１学期'!C9:AN9)</f>
        <v>#DIV/0!</v>
      </c>
      <c r="N8" s="12" t="e">
        <f>SUMIF('理科２学期'!$C$1:$AQ$1,"*知識理解到達率",'理科２学期'!C9:AQ9)</f>
        <v>#DIV/0!</v>
      </c>
      <c r="O8" s="12" t="e">
        <f>SUMIF('理科３学期'!$C$1:$AN$1,"*知識理解到達率",'理科３学期'!C9:AN9)</f>
        <v>#DIV/0!</v>
      </c>
      <c r="P8" s="8" t="e">
        <f t="shared" si="4"/>
        <v>#DIV/0!</v>
      </c>
      <c r="Q8" s="23" t="e">
        <f t="shared" si="5"/>
        <v>#DIV/0!</v>
      </c>
      <c r="R8" s="12" t="e">
        <f>SUMIF('理科１学期'!$C$1:$AN$1,"*合計到達率",'理科１学期'!C9:AN9)</f>
        <v>#DIV/0!</v>
      </c>
      <c r="S8" s="12" t="e">
        <f>SUMIF('理科２学期'!$C$1:$AQ$1,"*合計到達率",'理科２学期'!C9:AQ9)</f>
        <v>#DIV/0!</v>
      </c>
      <c r="T8" s="12" t="e">
        <f>SUMIF('理科３学期'!$C$1:$AN$1,"*合計到達率",'理科３学期'!C9:AN9)</f>
        <v>#DIV/0!</v>
      </c>
      <c r="U8" s="8" t="e">
        <f t="shared" si="6"/>
        <v>#DIV/0!</v>
      </c>
      <c r="V8" s="33" t="e">
        <f t="shared" si="7"/>
        <v>#DIV/0!</v>
      </c>
      <c r="W8" s="25" t="e">
        <f t="shared" si="8"/>
        <v>#DIV/0!</v>
      </c>
      <c r="X8" s="13">
        <v>0</v>
      </c>
      <c r="Y8" s="14" t="s">
        <v>50</v>
      </c>
      <c r="Z8" s="7" t="s">
        <v>135</v>
      </c>
      <c r="AA8" s="15">
        <f>COUNTIF($L$2:$L$50,"c")</f>
        <v>0</v>
      </c>
    </row>
    <row r="9" spans="1:27" ht="13.5">
      <c r="A9" s="6">
        <v>8</v>
      </c>
      <c r="B9" s="6">
        <f>'名簿'!B8</f>
        <v>0</v>
      </c>
      <c r="C9" s="12" t="e">
        <f>SUMIF('理科１学期'!$C$1:$AN$1,"*思考到達率",'理科１学期'!C10:AN10)</f>
        <v>#DIV/0!</v>
      </c>
      <c r="D9" s="12" t="e">
        <f>SUMIF('理科２学期'!$C$1:$AQ$1,"*思考到達率",'理科２学期'!C10:AQ10)</f>
        <v>#DIV/0!</v>
      </c>
      <c r="E9" s="12" t="e">
        <f>SUMIF('理科３学期'!$C$1:$AN$1,"*思考到達率",'理科３学期'!C10:AN10)</f>
        <v>#DIV/0!</v>
      </c>
      <c r="F9" s="8" t="e">
        <f t="shared" si="0"/>
        <v>#DIV/0!</v>
      </c>
      <c r="G9" s="23" t="e">
        <f t="shared" si="1"/>
        <v>#DIV/0!</v>
      </c>
      <c r="H9" s="12" t="e">
        <f>SUMIF('理科１学期'!$C$1:$AN$1,"*表現処理到達率",'理科１学期'!C10:AN10)</f>
        <v>#DIV/0!</v>
      </c>
      <c r="I9" s="12" t="e">
        <f>SUMIF('理科２学期'!$C$1:$AQ$1,"*表現処理到達率",'理科２学期'!C10:AQ10)</f>
        <v>#DIV/0!</v>
      </c>
      <c r="J9" s="12" t="e">
        <f>SUMIF('理科３学期'!$C$1:$AN$1,"*表現処理到達率",'理科３学期'!C10:AN10)</f>
        <v>#DIV/0!</v>
      </c>
      <c r="K9" s="8" t="e">
        <f t="shared" si="2"/>
        <v>#DIV/0!</v>
      </c>
      <c r="L9" s="23" t="e">
        <f t="shared" si="3"/>
        <v>#DIV/0!</v>
      </c>
      <c r="M9" s="12" t="e">
        <f>SUMIF('理科１学期'!$C$1:$AN$1,"*知識理解到達率",'理科１学期'!C10:AN10)</f>
        <v>#DIV/0!</v>
      </c>
      <c r="N9" s="12" t="e">
        <f>SUMIF('理科２学期'!$C$1:$AQ$1,"*知識理解到達率",'理科２学期'!C10:AQ10)</f>
        <v>#DIV/0!</v>
      </c>
      <c r="O9" s="12" t="e">
        <f>SUMIF('理科３学期'!$C$1:$AN$1,"*知識理解到達率",'理科３学期'!C10:AN10)</f>
        <v>#DIV/0!</v>
      </c>
      <c r="P9" s="8" t="e">
        <f t="shared" si="4"/>
        <v>#DIV/0!</v>
      </c>
      <c r="Q9" s="23" t="e">
        <f t="shared" si="5"/>
        <v>#DIV/0!</v>
      </c>
      <c r="R9" s="12" t="e">
        <f>SUMIF('理科１学期'!$C$1:$AN$1,"*合計到達率",'理科１学期'!C10:AN10)</f>
        <v>#DIV/0!</v>
      </c>
      <c r="S9" s="12" t="e">
        <f>SUMIF('理科２学期'!$C$1:$AQ$1,"*合計到達率",'理科２学期'!C10:AQ10)</f>
        <v>#DIV/0!</v>
      </c>
      <c r="T9" s="12" t="e">
        <f>SUMIF('理科３学期'!$C$1:$AN$1,"*合計到達率",'理科３学期'!C10:AN10)</f>
        <v>#DIV/0!</v>
      </c>
      <c r="U9" s="8" t="e">
        <f t="shared" si="6"/>
        <v>#DIV/0!</v>
      </c>
      <c r="V9" s="33" t="e">
        <f t="shared" si="7"/>
        <v>#DIV/0!</v>
      </c>
      <c r="W9" s="25" t="e">
        <f t="shared" si="8"/>
        <v>#DIV/0!</v>
      </c>
      <c r="X9" s="13">
        <v>0.01</v>
      </c>
      <c r="Y9" s="14">
        <v>1</v>
      </c>
      <c r="Z9" s="17"/>
      <c r="AA9" s="15" t="s">
        <v>14</v>
      </c>
    </row>
    <row r="10" spans="1:27" ht="13.5">
      <c r="A10" s="6">
        <v>9</v>
      </c>
      <c r="B10" s="6">
        <f>'名簿'!B9</f>
        <v>0</v>
      </c>
      <c r="C10" s="12" t="e">
        <f>SUMIF('理科１学期'!$C$1:$AN$1,"*思考到達率",'理科１学期'!C11:AN11)</f>
        <v>#DIV/0!</v>
      </c>
      <c r="D10" s="12" t="e">
        <f>SUMIF('理科２学期'!$C$1:$AQ$1,"*思考到達率",'理科２学期'!C11:AQ11)</f>
        <v>#DIV/0!</v>
      </c>
      <c r="E10" s="12" t="e">
        <f>SUMIF('理科３学期'!$C$1:$AN$1,"*思考到達率",'理科３学期'!C11:AN11)</f>
        <v>#DIV/0!</v>
      </c>
      <c r="F10" s="8" t="e">
        <f t="shared" si="0"/>
        <v>#DIV/0!</v>
      </c>
      <c r="G10" s="23" t="e">
        <f t="shared" si="1"/>
        <v>#DIV/0!</v>
      </c>
      <c r="H10" s="12" t="e">
        <f>SUMIF('理科１学期'!$C$1:$AN$1,"*表現処理到達率",'理科１学期'!C11:AN11)</f>
        <v>#DIV/0!</v>
      </c>
      <c r="I10" s="12" t="e">
        <f>SUMIF('理科２学期'!$C$1:$AQ$1,"*表現処理到達率",'理科２学期'!C11:AQ11)</f>
        <v>#DIV/0!</v>
      </c>
      <c r="J10" s="12" t="e">
        <f>SUMIF('理科３学期'!$C$1:$AN$1,"*表現処理到達率",'理科３学期'!C11:AN11)</f>
        <v>#DIV/0!</v>
      </c>
      <c r="K10" s="8" t="e">
        <f t="shared" si="2"/>
        <v>#DIV/0!</v>
      </c>
      <c r="L10" s="23" t="e">
        <f t="shared" si="3"/>
        <v>#DIV/0!</v>
      </c>
      <c r="M10" s="12" t="e">
        <f>SUMIF('理科１学期'!$C$1:$AN$1,"*知識理解到達率",'理科１学期'!C11:AN11)</f>
        <v>#DIV/0!</v>
      </c>
      <c r="N10" s="12" t="e">
        <f>SUMIF('理科２学期'!$C$1:$AQ$1,"*知識理解到達率",'理科２学期'!C11:AQ11)</f>
        <v>#DIV/0!</v>
      </c>
      <c r="O10" s="12" t="e">
        <f>SUMIF('理科３学期'!$C$1:$AN$1,"*知識理解到達率",'理科３学期'!C11:AN11)</f>
        <v>#DIV/0!</v>
      </c>
      <c r="P10" s="8" t="e">
        <f t="shared" si="4"/>
        <v>#DIV/0!</v>
      </c>
      <c r="Q10" s="23" t="e">
        <f t="shared" si="5"/>
        <v>#DIV/0!</v>
      </c>
      <c r="R10" s="12" t="e">
        <f>SUMIF('理科１学期'!$C$1:$AN$1,"*合計到達率",'理科１学期'!C11:AN11)</f>
        <v>#DIV/0!</v>
      </c>
      <c r="S10" s="12" t="e">
        <f>SUMIF('理科２学期'!$C$1:$AQ$1,"*合計到達率",'理科２学期'!C11:AQ11)</f>
        <v>#DIV/0!</v>
      </c>
      <c r="T10" s="12" t="e">
        <f>SUMIF('理科３学期'!$C$1:$AN$1,"*合計到達率",'理科３学期'!C11:AN11)</f>
        <v>#DIV/0!</v>
      </c>
      <c r="U10" s="8" t="e">
        <f t="shared" si="6"/>
        <v>#DIV/0!</v>
      </c>
      <c r="V10" s="33" t="e">
        <f t="shared" si="7"/>
        <v>#DIV/0!</v>
      </c>
      <c r="W10" s="25" t="e">
        <f t="shared" si="8"/>
        <v>#DIV/0!</v>
      </c>
      <c r="X10" s="13">
        <v>0.6</v>
      </c>
      <c r="Y10" s="14">
        <v>2</v>
      </c>
      <c r="Z10" s="17" t="s">
        <v>137</v>
      </c>
      <c r="AA10" s="15">
        <f>COUNTIF($Q$2:$Q$50,"a")</f>
        <v>0</v>
      </c>
    </row>
    <row r="11" spans="1:27" ht="13.5">
      <c r="A11" s="6">
        <v>10</v>
      </c>
      <c r="B11" s="6">
        <f>'名簿'!B10</f>
        <v>0</v>
      </c>
      <c r="C11" s="12" t="e">
        <f>SUMIF('理科１学期'!$C$1:$AN$1,"*思考到達率",'理科１学期'!C12:AN12)</f>
        <v>#DIV/0!</v>
      </c>
      <c r="D11" s="12" t="e">
        <f>SUMIF('理科２学期'!$C$1:$AQ$1,"*思考到達率",'理科２学期'!C12:AQ12)</f>
        <v>#DIV/0!</v>
      </c>
      <c r="E11" s="12" t="e">
        <f>SUMIF('理科３学期'!$C$1:$AN$1,"*思考到達率",'理科３学期'!C12:AN12)</f>
        <v>#DIV/0!</v>
      </c>
      <c r="F11" s="8" t="e">
        <f t="shared" si="0"/>
        <v>#DIV/0!</v>
      </c>
      <c r="G11" s="23" t="e">
        <f t="shared" si="1"/>
        <v>#DIV/0!</v>
      </c>
      <c r="H11" s="12" t="e">
        <f>SUMIF('理科１学期'!$C$1:$AN$1,"*表現処理到達率",'理科１学期'!C12:AN12)</f>
        <v>#DIV/0!</v>
      </c>
      <c r="I11" s="12" t="e">
        <f>SUMIF('理科２学期'!$C$1:$AQ$1,"*表現処理到達率",'理科２学期'!C12:AQ12)</f>
        <v>#DIV/0!</v>
      </c>
      <c r="J11" s="12" t="e">
        <f>SUMIF('理科３学期'!$C$1:$AN$1,"*表現処理到達率",'理科３学期'!C12:AN12)</f>
        <v>#DIV/0!</v>
      </c>
      <c r="K11" s="8" t="e">
        <f t="shared" si="2"/>
        <v>#DIV/0!</v>
      </c>
      <c r="L11" s="23" t="e">
        <f t="shared" si="3"/>
        <v>#DIV/0!</v>
      </c>
      <c r="M11" s="12" t="e">
        <f>SUMIF('理科１学期'!$C$1:$AN$1,"*知識理解到達率",'理科１学期'!C12:AN12)</f>
        <v>#DIV/0!</v>
      </c>
      <c r="N11" s="12" t="e">
        <f>SUMIF('理科２学期'!$C$1:$AQ$1,"*知識理解到達率",'理科２学期'!C12:AQ12)</f>
        <v>#DIV/0!</v>
      </c>
      <c r="O11" s="12" t="e">
        <f>SUMIF('理科３学期'!$C$1:$AN$1,"*知識理解到達率",'理科３学期'!C12:AN12)</f>
        <v>#DIV/0!</v>
      </c>
      <c r="P11" s="8" t="e">
        <f t="shared" si="4"/>
        <v>#DIV/0!</v>
      </c>
      <c r="Q11" s="23" t="e">
        <f t="shared" si="5"/>
        <v>#DIV/0!</v>
      </c>
      <c r="R11" s="12" t="e">
        <f>SUMIF('理科１学期'!$C$1:$AN$1,"*合計到達率",'理科１学期'!C12:AN12)</f>
        <v>#DIV/0!</v>
      </c>
      <c r="S11" s="12" t="e">
        <f>SUMIF('理科２学期'!$C$1:$AQ$1,"*合計到達率",'理科２学期'!C12:AQ12)</f>
        <v>#DIV/0!</v>
      </c>
      <c r="T11" s="12" t="e">
        <f>SUMIF('理科３学期'!$C$1:$AN$1,"*合計到達率",'理科３学期'!C12:AN12)</f>
        <v>#DIV/0!</v>
      </c>
      <c r="U11" s="8" t="e">
        <f t="shared" si="6"/>
        <v>#DIV/0!</v>
      </c>
      <c r="V11" s="33" t="e">
        <f t="shared" si="7"/>
        <v>#DIV/0!</v>
      </c>
      <c r="W11" s="25" t="e">
        <f t="shared" si="8"/>
        <v>#DIV/0!</v>
      </c>
      <c r="X11" s="13">
        <v>0.9</v>
      </c>
      <c r="Y11" s="14">
        <v>3</v>
      </c>
      <c r="Z11" s="17" t="s">
        <v>136</v>
      </c>
      <c r="AA11" s="15">
        <f>COUNTIF($Q$2:$Q$50,"b")</f>
        <v>0</v>
      </c>
    </row>
    <row r="12" spans="1:27" ht="13.5">
      <c r="A12" s="6">
        <v>11</v>
      </c>
      <c r="B12" s="6">
        <f>'名簿'!B11</f>
        <v>0</v>
      </c>
      <c r="C12" s="12" t="e">
        <f>SUMIF('理科１学期'!$C$1:$AN$1,"*思考到達率",'理科１学期'!C13:AN13)</f>
        <v>#DIV/0!</v>
      </c>
      <c r="D12" s="12" t="e">
        <f>SUMIF('理科２学期'!$C$1:$AQ$1,"*思考到達率",'理科２学期'!C13:AQ13)</f>
        <v>#DIV/0!</v>
      </c>
      <c r="E12" s="12" t="e">
        <f>SUMIF('理科３学期'!$C$1:$AN$1,"*思考到達率",'理科３学期'!C13:AN13)</f>
        <v>#DIV/0!</v>
      </c>
      <c r="F12" s="8" t="e">
        <f t="shared" si="0"/>
        <v>#DIV/0!</v>
      </c>
      <c r="G12" s="23" t="e">
        <f t="shared" si="1"/>
        <v>#DIV/0!</v>
      </c>
      <c r="H12" s="12" t="e">
        <f>SUMIF('理科１学期'!$C$1:$AN$1,"*表現処理到達率",'理科１学期'!C13:AN13)</f>
        <v>#DIV/0!</v>
      </c>
      <c r="I12" s="12" t="e">
        <f>SUMIF('理科２学期'!$C$1:$AQ$1,"*表現処理到達率",'理科２学期'!C13:AQ13)</f>
        <v>#DIV/0!</v>
      </c>
      <c r="J12" s="12" t="e">
        <f>SUMIF('理科３学期'!$C$1:$AN$1,"*表現処理到達率",'理科３学期'!C13:AN13)</f>
        <v>#DIV/0!</v>
      </c>
      <c r="K12" s="8" t="e">
        <f t="shared" si="2"/>
        <v>#DIV/0!</v>
      </c>
      <c r="L12" s="23" t="e">
        <f t="shared" si="3"/>
        <v>#DIV/0!</v>
      </c>
      <c r="M12" s="12" t="e">
        <f>SUMIF('理科１学期'!$C$1:$AN$1,"*知識理解到達率",'理科１学期'!C13:AN13)</f>
        <v>#DIV/0!</v>
      </c>
      <c r="N12" s="12" t="e">
        <f>SUMIF('理科２学期'!$C$1:$AQ$1,"*知識理解到達率",'理科２学期'!C13:AQ13)</f>
        <v>#DIV/0!</v>
      </c>
      <c r="O12" s="12" t="e">
        <f>SUMIF('理科３学期'!$C$1:$AN$1,"*知識理解到達率",'理科３学期'!C13:AN13)</f>
        <v>#DIV/0!</v>
      </c>
      <c r="P12" s="8" t="e">
        <f t="shared" si="4"/>
        <v>#DIV/0!</v>
      </c>
      <c r="Q12" s="23" t="e">
        <f t="shared" si="5"/>
        <v>#DIV/0!</v>
      </c>
      <c r="R12" s="12" t="e">
        <f>SUMIF('理科１学期'!$C$1:$AN$1,"*合計到達率",'理科１学期'!C13:AN13)</f>
        <v>#DIV/0!</v>
      </c>
      <c r="S12" s="12" t="e">
        <f>SUMIF('理科２学期'!$C$1:$AQ$1,"*合計到達率",'理科２学期'!C13:AQ13)</f>
        <v>#DIV/0!</v>
      </c>
      <c r="T12" s="12" t="e">
        <f>SUMIF('理科３学期'!$C$1:$AN$1,"*合計到達率",'理科３学期'!C13:AN13)</f>
        <v>#DIV/0!</v>
      </c>
      <c r="U12" s="8" t="e">
        <f t="shared" si="6"/>
        <v>#DIV/0!</v>
      </c>
      <c r="V12" s="33" t="e">
        <f t="shared" si="7"/>
        <v>#DIV/0!</v>
      </c>
      <c r="W12" s="25" t="e">
        <f t="shared" si="8"/>
        <v>#DIV/0!</v>
      </c>
      <c r="Z12" s="17" t="s">
        <v>135</v>
      </c>
      <c r="AA12" s="15">
        <f>COUNTIF($Q$2:$Q$50,"c")</f>
        <v>0</v>
      </c>
    </row>
    <row r="13" spans="1:27" ht="13.5">
      <c r="A13" s="6">
        <v>12</v>
      </c>
      <c r="B13" s="6">
        <f>'名簿'!B12</f>
        <v>0</v>
      </c>
      <c r="C13" s="12" t="e">
        <f>SUMIF('理科１学期'!$C$1:$AN$1,"*思考到達率",'理科１学期'!C14:AN14)</f>
        <v>#DIV/0!</v>
      </c>
      <c r="D13" s="12" t="e">
        <f>SUMIF('理科２学期'!$C$1:$AQ$1,"*思考到達率",'理科２学期'!C14:AQ14)</f>
        <v>#DIV/0!</v>
      </c>
      <c r="E13" s="12" t="e">
        <f>SUMIF('理科３学期'!$C$1:$AN$1,"*思考到達率",'理科３学期'!C14:AN14)</f>
        <v>#DIV/0!</v>
      </c>
      <c r="F13" s="8" t="e">
        <f t="shared" si="0"/>
        <v>#DIV/0!</v>
      </c>
      <c r="G13" s="23" t="e">
        <f t="shared" si="1"/>
        <v>#DIV/0!</v>
      </c>
      <c r="H13" s="12" t="e">
        <f>SUMIF('理科１学期'!$C$1:$AN$1,"*表現処理到達率",'理科１学期'!C14:AN14)</f>
        <v>#DIV/0!</v>
      </c>
      <c r="I13" s="12" t="e">
        <f>SUMIF('理科２学期'!$C$1:$AQ$1,"*表現処理到達率",'理科２学期'!C14:AQ14)</f>
        <v>#DIV/0!</v>
      </c>
      <c r="J13" s="12" t="e">
        <f>SUMIF('理科３学期'!$C$1:$AN$1,"*表現処理到達率",'理科３学期'!C14:AN14)</f>
        <v>#DIV/0!</v>
      </c>
      <c r="K13" s="8" t="e">
        <f t="shared" si="2"/>
        <v>#DIV/0!</v>
      </c>
      <c r="L13" s="23" t="e">
        <f t="shared" si="3"/>
        <v>#DIV/0!</v>
      </c>
      <c r="M13" s="12" t="e">
        <f>SUMIF('理科１学期'!$C$1:$AN$1,"*知識理解到達率",'理科１学期'!C14:AN14)</f>
        <v>#DIV/0!</v>
      </c>
      <c r="N13" s="12" t="e">
        <f>SUMIF('理科２学期'!$C$1:$AQ$1,"*知識理解到達率",'理科２学期'!C14:AQ14)</f>
        <v>#DIV/0!</v>
      </c>
      <c r="O13" s="12" t="e">
        <f>SUMIF('理科３学期'!$C$1:$AN$1,"*知識理解到達率",'理科３学期'!C14:AN14)</f>
        <v>#DIV/0!</v>
      </c>
      <c r="P13" s="8" t="e">
        <f t="shared" si="4"/>
        <v>#DIV/0!</v>
      </c>
      <c r="Q13" s="23" t="e">
        <f t="shared" si="5"/>
        <v>#DIV/0!</v>
      </c>
      <c r="R13" s="12" t="e">
        <f>SUMIF('理科１学期'!$C$1:$AN$1,"*合計到達率",'理科１学期'!C14:AN14)</f>
        <v>#DIV/0!</v>
      </c>
      <c r="S13" s="12" t="e">
        <f>SUMIF('理科２学期'!$C$1:$AQ$1,"*合計到達率",'理科２学期'!C14:AQ14)</f>
        <v>#DIV/0!</v>
      </c>
      <c r="T13" s="12" t="e">
        <f>SUMIF('理科３学期'!$C$1:$AN$1,"*合計到達率",'理科３学期'!C14:AN14)</f>
        <v>#DIV/0!</v>
      </c>
      <c r="U13" s="8" t="e">
        <f t="shared" si="6"/>
        <v>#DIV/0!</v>
      </c>
      <c r="V13" s="33" t="e">
        <f t="shared" si="7"/>
        <v>#DIV/0!</v>
      </c>
      <c r="W13" s="25" t="e">
        <f t="shared" si="8"/>
        <v>#DIV/0!</v>
      </c>
      <c r="Z13" s="17"/>
      <c r="AA13" s="15" t="s">
        <v>29</v>
      </c>
    </row>
    <row r="14" spans="1:27" ht="13.5">
      <c r="A14" s="6">
        <v>13</v>
      </c>
      <c r="B14" s="6">
        <f>'名簿'!B13</f>
        <v>0</v>
      </c>
      <c r="C14" s="12" t="e">
        <f>SUMIF('理科１学期'!$C$1:$AN$1,"*思考到達率",'理科１学期'!C15:AN15)</f>
        <v>#DIV/0!</v>
      </c>
      <c r="D14" s="12" t="e">
        <f>SUMIF('理科２学期'!$C$1:$AQ$1,"*思考到達率",'理科２学期'!C15:AQ15)</f>
        <v>#DIV/0!</v>
      </c>
      <c r="E14" s="12" t="e">
        <f>SUMIF('理科３学期'!$C$1:$AN$1,"*思考到達率",'理科３学期'!C15:AN15)</f>
        <v>#DIV/0!</v>
      </c>
      <c r="F14" s="8" t="e">
        <f t="shared" si="0"/>
        <v>#DIV/0!</v>
      </c>
      <c r="G14" s="23" t="e">
        <f t="shared" si="1"/>
        <v>#DIV/0!</v>
      </c>
      <c r="H14" s="12" t="e">
        <f>SUMIF('理科１学期'!$C$1:$AN$1,"*表現処理到達率",'理科１学期'!C15:AN15)</f>
        <v>#DIV/0!</v>
      </c>
      <c r="I14" s="12" t="e">
        <f>SUMIF('理科２学期'!$C$1:$AQ$1,"*表現処理到達率",'理科２学期'!C15:AQ15)</f>
        <v>#DIV/0!</v>
      </c>
      <c r="J14" s="12" t="e">
        <f>SUMIF('理科３学期'!$C$1:$AN$1,"*表現処理到達率",'理科３学期'!C15:AN15)</f>
        <v>#DIV/0!</v>
      </c>
      <c r="K14" s="8" t="e">
        <f t="shared" si="2"/>
        <v>#DIV/0!</v>
      </c>
      <c r="L14" s="23" t="e">
        <f t="shared" si="3"/>
        <v>#DIV/0!</v>
      </c>
      <c r="M14" s="12" t="e">
        <f>SUMIF('理科１学期'!$C$1:$AN$1,"*知識理解到達率",'理科１学期'!C15:AN15)</f>
        <v>#DIV/0!</v>
      </c>
      <c r="N14" s="12" t="e">
        <f>SUMIF('理科２学期'!$C$1:$AQ$1,"*知識理解到達率",'理科２学期'!C15:AQ15)</f>
        <v>#DIV/0!</v>
      </c>
      <c r="O14" s="12" t="e">
        <f>SUMIF('理科３学期'!$C$1:$AN$1,"*知識理解到達率",'理科３学期'!C15:AN15)</f>
        <v>#DIV/0!</v>
      </c>
      <c r="P14" s="8" t="e">
        <f t="shared" si="4"/>
        <v>#DIV/0!</v>
      </c>
      <c r="Q14" s="23" t="e">
        <f t="shared" si="5"/>
        <v>#DIV/0!</v>
      </c>
      <c r="R14" s="12" t="e">
        <f>SUMIF('理科１学期'!$C$1:$AN$1,"*合計到達率",'理科１学期'!C15:AN15)</f>
        <v>#DIV/0!</v>
      </c>
      <c r="S14" s="12" t="e">
        <f>SUMIF('理科２学期'!$C$1:$AQ$1,"*合計到達率",'理科２学期'!C15:AQ15)</f>
        <v>#DIV/0!</v>
      </c>
      <c r="T14" s="12" t="e">
        <f>SUMIF('理科３学期'!$C$1:$AN$1,"*合計到達率",'理科３学期'!C15:AN15)</f>
        <v>#DIV/0!</v>
      </c>
      <c r="U14" s="8" t="e">
        <f t="shared" si="6"/>
        <v>#DIV/0!</v>
      </c>
      <c r="V14" s="33" t="e">
        <f t="shared" si="7"/>
        <v>#DIV/0!</v>
      </c>
      <c r="W14" s="25" t="e">
        <f t="shared" si="8"/>
        <v>#DIV/0!</v>
      </c>
      <c r="Z14" s="17">
        <v>3</v>
      </c>
      <c r="AA14" s="15">
        <f>COUNTIF($V$2:$V$50,"3")</f>
        <v>0</v>
      </c>
    </row>
    <row r="15" spans="1:27" ht="13.5">
      <c r="A15" s="6">
        <v>14</v>
      </c>
      <c r="B15" s="6">
        <f>'名簿'!B14</f>
        <v>0</v>
      </c>
      <c r="C15" s="12" t="e">
        <f>SUMIF('理科１学期'!$C$1:$AN$1,"*思考到達率",'理科１学期'!C16:AN16)</f>
        <v>#DIV/0!</v>
      </c>
      <c r="D15" s="12" t="e">
        <f>SUMIF('理科２学期'!$C$1:$AQ$1,"*思考到達率",'理科２学期'!C16:AQ16)</f>
        <v>#DIV/0!</v>
      </c>
      <c r="E15" s="12" t="e">
        <f>SUMIF('理科３学期'!$C$1:$AN$1,"*思考到達率",'理科３学期'!C16:AN16)</f>
        <v>#DIV/0!</v>
      </c>
      <c r="F15" s="8" t="e">
        <f t="shared" si="0"/>
        <v>#DIV/0!</v>
      </c>
      <c r="G15" s="23" t="e">
        <f t="shared" si="1"/>
        <v>#DIV/0!</v>
      </c>
      <c r="H15" s="12" t="e">
        <f>SUMIF('理科１学期'!$C$1:$AN$1,"*表現処理到達率",'理科１学期'!C16:AN16)</f>
        <v>#DIV/0!</v>
      </c>
      <c r="I15" s="12" t="e">
        <f>SUMIF('理科２学期'!$C$1:$AQ$1,"*表現処理到達率",'理科２学期'!C16:AQ16)</f>
        <v>#DIV/0!</v>
      </c>
      <c r="J15" s="12" t="e">
        <f>SUMIF('理科３学期'!$C$1:$AN$1,"*表現処理到達率",'理科３学期'!C16:AN16)</f>
        <v>#DIV/0!</v>
      </c>
      <c r="K15" s="8" t="e">
        <f t="shared" si="2"/>
        <v>#DIV/0!</v>
      </c>
      <c r="L15" s="23" t="e">
        <f t="shared" si="3"/>
        <v>#DIV/0!</v>
      </c>
      <c r="M15" s="12" t="e">
        <f>SUMIF('理科１学期'!$C$1:$AN$1,"*知識理解到達率",'理科１学期'!C16:AN16)</f>
        <v>#DIV/0!</v>
      </c>
      <c r="N15" s="12" t="e">
        <f>SUMIF('理科２学期'!$C$1:$AQ$1,"*知識理解到達率",'理科２学期'!C16:AQ16)</f>
        <v>#DIV/0!</v>
      </c>
      <c r="O15" s="12" t="e">
        <f>SUMIF('理科３学期'!$C$1:$AN$1,"*知識理解到達率",'理科３学期'!C16:AN16)</f>
        <v>#DIV/0!</v>
      </c>
      <c r="P15" s="8" t="e">
        <f t="shared" si="4"/>
        <v>#DIV/0!</v>
      </c>
      <c r="Q15" s="23" t="e">
        <f t="shared" si="5"/>
        <v>#DIV/0!</v>
      </c>
      <c r="R15" s="12" t="e">
        <f>SUMIF('理科１学期'!$C$1:$AN$1,"*合計到達率",'理科１学期'!C16:AN16)</f>
        <v>#DIV/0!</v>
      </c>
      <c r="S15" s="12" t="e">
        <f>SUMIF('理科２学期'!$C$1:$AQ$1,"*合計到達率",'理科２学期'!C16:AQ16)</f>
        <v>#DIV/0!</v>
      </c>
      <c r="T15" s="12" t="e">
        <f>SUMIF('理科３学期'!$C$1:$AN$1,"*合計到達率",'理科３学期'!C16:AN16)</f>
        <v>#DIV/0!</v>
      </c>
      <c r="U15" s="8" t="e">
        <f t="shared" si="6"/>
        <v>#DIV/0!</v>
      </c>
      <c r="V15" s="33" t="e">
        <f t="shared" si="7"/>
        <v>#DIV/0!</v>
      </c>
      <c r="W15" s="25" t="e">
        <f t="shared" si="8"/>
        <v>#DIV/0!</v>
      </c>
      <c r="Z15" s="17">
        <v>2</v>
      </c>
      <c r="AA15" s="15">
        <f>COUNTIF($V$2:$V$50,"2")</f>
        <v>0</v>
      </c>
    </row>
    <row r="16" spans="1:27" ht="13.5">
      <c r="A16" s="6">
        <v>15</v>
      </c>
      <c r="B16" s="6">
        <f>'名簿'!B15</f>
        <v>0</v>
      </c>
      <c r="C16" s="12" t="e">
        <f>SUMIF('理科１学期'!$C$1:$AN$1,"*思考到達率",'理科１学期'!C17:AN17)</f>
        <v>#DIV/0!</v>
      </c>
      <c r="D16" s="12" t="e">
        <f>SUMIF('理科２学期'!$C$1:$AQ$1,"*思考到達率",'理科２学期'!C17:AQ17)</f>
        <v>#DIV/0!</v>
      </c>
      <c r="E16" s="12" t="e">
        <f>SUMIF('理科３学期'!$C$1:$AN$1,"*思考到達率",'理科３学期'!C17:AN17)</f>
        <v>#DIV/0!</v>
      </c>
      <c r="F16" s="8" t="e">
        <f t="shared" si="0"/>
        <v>#DIV/0!</v>
      </c>
      <c r="G16" s="23" t="e">
        <f t="shared" si="1"/>
        <v>#DIV/0!</v>
      </c>
      <c r="H16" s="12" t="e">
        <f>SUMIF('理科１学期'!$C$1:$AN$1,"*表現処理到達率",'理科１学期'!C17:AN17)</f>
        <v>#DIV/0!</v>
      </c>
      <c r="I16" s="12" t="e">
        <f>SUMIF('理科２学期'!$C$1:$AQ$1,"*表現処理到達率",'理科２学期'!C17:AQ17)</f>
        <v>#DIV/0!</v>
      </c>
      <c r="J16" s="12" t="e">
        <f>SUMIF('理科３学期'!$C$1:$AN$1,"*表現処理到達率",'理科３学期'!C17:AN17)</f>
        <v>#DIV/0!</v>
      </c>
      <c r="K16" s="8" t="e">
        <f t="shared" si="2"/>
        <v>#DIV/0!</v>
      </c>
      <c r="L16" s="23" t="e">
        <f t="shared" si="3"/>
        <v>#DIV/0!</v>
      </c>
      <c r="M16" s="12" t="e">
        <f>SUMIF('理科１学期'!$C$1:$AN$1,"*知識理解到達率",'理科１学期'!C17:AN17)</f>
        <v>#DIV/0!</v>
      </c>
      <c r="N16" s="12" t="e">
        <f>SUMIF('理科２学期'!$C$1:$AQ$1,"*知識理解到達率",'理科２学期'!C17:AQ17)</f>
        <v>#DIV/0!</v>
      </c>
      <c r="O16" s="12" t="e">
        <f>SUMIF('理科３学期'!$C$1:$AN$1,"*知識理解到達率",'理科３学期'!C17:AN17)</f>
        <v>#DIV/0!</v>
      </c>
      <c r="P16" s="8" t="e">
        <f t="shared" si="4"/>
        <v>#DIV/0!</v>
      </c>
      <c r="Q16" s="23" t="e">
        <f t="shared" si="5"/>
        <v>#DIV/0!</v>
      </c>
      <c r="R16" s="12" t="e">
        <f>SUMIF('理科１学期'!$C$1:$AN$1,"*合計到達率",'理科１学期'!C17:AN17)</f>
        <v>#DIV/0!</v>
      </c>
      <c r="S16" s="12" t="e">
        <f>SUMIF('理科２学期'!$C$1:$AQ$1,"*合計到達率",'理科２学期'!C17:AQ17)</f>
        <v>#DIV/0!</v>
      </c>
      <c r="T16" s="12" t="e">
        <f>SUMIF('理科３学期'!$C$1:$AN$1,"*合計到達率",'理科３学期'!C17:AN17)</f>
        <v>#DIV/0!</v>
      </c>
      <c r="U16" s="8" t="e">
        <f t="shared" si="6"/>
        <v>#DIV/0!</v>
      </c>
      <c r="V16" s="33" t="e">
        <f t="shared" si="7"/>
        <v>#DIV/0!</v>
      </c>
      <c r="W16" s="25" t="e">
        <f t="shared" si="8"/>
        <v>#DIV/0!</v>
      </c>
      <c r="Z16" s="17">
        <v>1</v>
      </c>
      <c r="AA16" s="15">
        <f>COUNTIF($V$2:$V$50,"1")</f>
        <v>0</v>
      </c>
    </row>
    <row r="17" spans="1:23" ht="13.5">
      <c r="A17" s="6">
        <v>16</v>
      </c>
      <c r="B17" s="6">
        <f>'名簿'!B16</f>
        <v>0</v>
      </c>
      <c r="C17" s="12" t="e">
        <f>SUMIF('理科１学期'!$C$1:$AN$1,"*思考到達率",'理科１学期'!C18:AN18)</f>
        <v>#DIV/0!</v>
      </c>
      <c r="D17" s="12" t="e">
        <f>SUMIF('理科２学期'!$C$1:$AQ$1,"*思考到達率",'理科２学期'!C18:AQ18)</f>
        <v>#DIV/0!</v>
      </c>
      <c r="E17" s="12" t="e">
        <f>SUMIF('理科３学期'!$C$1:$AN$1,"*思考到達率",'理科３学期'!C18:AN18)</f>
        <v>#DIV/0!</v>
      </c>
      <c r="F17" s="8" t="e">
        <f t="shared" si="0"/>
        <v>#DIV/0!</v>
      </c>
      <c r="G17" s="23" t="e">
        <f t="shared" si="1"/>
        <v>#DIV/0!</v>
      </c>
      <c r="H17" s="12" t="e">
        <f>SUMIF('理科１学期'!$C$1:$AN$1,"*表現処理到達率",'理科１学期'!C18:AN18)</f>
        <v>#DIV/0!</v>
      </c>
      <c r="I17" s="12" t="e">
        <f>SUMIF('理科２学期'!$C$1:$AQ$1,"*表現処理到達率",'理科２学期'!C18:AQ18)</f>
        <v>#DIV/0!</v>
      </c>
      <c r="J17" s="12" t="e">
        <f>SUMIF('理科３学期'!$C$1:$AN$1,"*表現処理到達率",'理科３学期'!C18:AN18)</f>
        <v>#DIV/0!</v>
      </c>
      <c r="K17" s="8" t="e">
        <f t="shared" si="2"/>
        <v>#DIV/0!</v>
      </c>
      <c r="L17" s="23" t="e">
        <f t="shared" si="3"/>
        <v>#DIV/0!</v>
      </c>
      <c r="M17" s="12" t="e">
        <f>SUMIF('理科１学期'!$C$1:$AN$1,"*知識理解到達率",'理科１学期'!C18:AN18)</f>
        <v>#DIV/0!</v>
      </c>
      <c r="N17" s="12" t="e">
        <f>SUMIF('理科２学期'!$C$1:$AQ$1,"*知識理解到達率",'理科２学期'!C18:AQ18)</f>
        <v>#DIV/0!</v>
      </c>
      <c r="O17" s="12" t="e">
        <f>SUMIF('理科３学期'!$C$1:$AN$1,"*知識理解到達率",'理科３学期'!C18:AN18)</f>
        <v>#DIV/0!</v>
      </c>
      <c r="P17" s="8" t="e">
        <f t="shared" si="4"/>
        <v>#DIV/0!</v>
      </c>
      <c r="Q17" s="23" t="e">
        <f t="shared" si="5"/>
        <v>#DIV/0!</v>
      </c>
      <c r="R17" s="12" t="e">
        <f>SUMIF('理科１学期'!$C$1:$AN$1,"*合計到達率",'理科１学期'!C18:AN18)</f>
        <v>#DIV/0!</v>
      </c>
      <c r="S17" s="12" t="e">
        <f>SUMIF('理科２学期'!$C$1:$AQ$1,"*合計到達率",'理科２学期'!C18:AQ18)</f>
        <v>#DIV/0!</v>
      </c>
      <c r="T17" s="12" t="e">
        <f>SUMIF('理科３学期'!$C$1:$AN$1,"*合計到達率",'理科３学期'!C18:AN18)</f>
        <v>#DIV/0!</v>
      </c>
      <c r="U17" s="8" t="e">
        <f t="shared" si="6"/>
        <v>#DIV/0!</v>
      </c>
      <c r="V17" s="33" t="e">
        <f t="shared" si="7"/>
        <v>#DIV/0!</v>
      </c>
      <c r="W17" s="25" t="e">
        <f t="shared" si="8"/>
        <v>#DIV/0!</v>
      </c>
    </row>
    <row r="18" spans="1:23" ht="13.5">
      <c r="A18" s="6">
        <v>17</v>
      </c>
      <c r="B18" s="6">
        <f>'名簿'!B17</f>
        <v>0</v>
      </c>
      <c r="C18" s="12" t="e">
        <f>SUMIF('理科１学期'!$C$1:$AN$1,"*思考到達率",'理科１学期'!C19:AN19)</f>
        <v>#DIV/0!</v>
      </c>
      <c r="D18" s="12" t="e">
        <f>SUMIF('理科２学期'!$C$1:$AQ$1,"*思考到達率",'理科２学期'!C19:AQ19)</f>
        <v>#DIV/0!</v>
      </c>
      <c r="E18" s="12" t="e">
        <f>SUMIF('理科３学期'!$C$1:$AN$1,"*思考到達率",'理科３学期'!C19:AN19)</f>
        <v>#DIV/0!</v>
      </c>
      <c r="F18" s="8" t="e">
        <f t="shared" si="0"/>
        <v>#DIV/0!</v>
      </c>
      <c r="G18" s="23" t="e">
        <f t="shared" si="1"/>
        <v>#DIV/0!</v>
      </c>
      <c r="H18" s="12" t="e">
        <f>SUMIF('理科１学期'!$C$1:$AN$1,"*表現処理到達率",'理科１学期'!C19:AN19)</f>
        <v>#DIV/0!</v>
      </c>
      <c r="I18" s="12" t="e">
        <f>SUMIF('理科２学期'!$C$1:$AQ$1,"*表現処理到達率",'理科２学期'!C19:AQ19)</f>
        <v>#DIV/0!</v>
      </c>
      <c r="J18" s="12" t="e">
        <f>SUMIF('理科３学期'!$C$1:$AN$1,"*表現処理到達率",'理科３学期'!C19:AN19)</f>
        <v>#DIV/0!</v>
      </c>
      <c r="K18" s="8" t="e">
        <f t="shared" si="2"/>
        <v>#DIV/0!</v>
      </c>
      <c r="L18" s="23" t="e">
        <f t="shared" si="3"/>
        <v>#DIV/0!</v>
      </c>
      <c r="M18" s="12" t="e">
        <f>SUMIF('理科１学期'!$C$1:$AN$1,"*知識理解到達率",'理科１学期'!C19:AN19)</f>
        <v>#DIV/0!</v>
      </c>
      <c r="N18" s="12" t="e">
        <f>SUMIF('理科２学期'!$C$1:$AQ$1,"*知識理解到達率",'理科２学期'!C19:AQ19)</f>
        <v>#DIV/0!</v>
      </c>
      <c r="O18" s="12" t="e">
        <f>SUMIF('理科３学期'!$C$1:$AN$1,"*知識理解到達率",'理科３学期'!C19:AN19)</f>
        <v>#DIV/0!</v>
      </c>
      <c r="P18" s="8" t="e">
        <f t="shared" si="4"/>
        <v>#DIV/0!</v>
      </c>
      <c r="Q18" s="23" t="e">
        <f t="shared" si="5"/>
        <v>#DIV/0!</v>
      </c>
      <c r="R18" s="12" t="e">
        <f>SUMIF('理科１学期'!$C$1:$AN$1,"*合計到達率",'理科１学期'!C19:AN19)</f>
        <v>#DIV/0!</v>
      </c>
      <c r="S18" s="12" t="e">
        <f>SUMIF('理科２学期'!$C$1:$AQ$1,"*合計到達率",'理科２学期'!C19:AQ19)</f>
        <v>#DIV/0!</v>
      </c>
      <c r="T18" s="12" t="e">
        <f>SUMIF('理科３学期'!$C$1:$AN$1,"*合計到達率",'理科３学期'!C19:AN19)</f>
        <v>#DIV/0!</v>
      </c>
      <c r="U18" s="8" t="e">
        <f t="shared" si="6"/>
        <v>#DIV/0!</v>
      </c>
      <c r="V18" s="33" t="e">
        <f t="shared" si="7"/>
        <v>#DIV/0!</v>
      </c>
      <c r="W18" s="25" t="e">
        <f t="shared" si="8"/>
        <v>#DIV/0!</v>
      </c>
    </row>
    <row r="19" spans="1:23" ht="13.5">
      <c r="A19" s="6">
        <v>18</v>
      </c>
      <c r="B19" s="6">
        <f>'名簿'!B18</f>
        <v>0</v>
      </c>
      <c r="C19" s="12" t="e">
        <f>SUMIF('理科１学期'!$C$1:$AN$1,"*思考到達率",'理科１学期'!C20:AN20)</f>
        <v>#DIV/0!</v>
      </c>
      <c r="D19" s="12" t="e">
        <f>SUMIF('理科２学期'!$C$1:$AQ$1,"*思考到達率",'理科２学期'!C20:AQ20)</f>
        <v>#DIV/0!</v>
      </c>
      <c r="E19" s="12" t="e">
        <f>SUMIF('理科３学期'!$C$1:$AN$1,"*思考到達率",'理科３学期'!C20:AN20)</f>
        <v>#DIV/0!</v>
      </c>
      <c r="F19" s="8" t="e">
        <f t="shared" si="0"/>
        <v>#DIV/0!</v>
      </c>
      <c r="G19" s="23" t="e">
        <f t="shared" si="1"/>
        <v>#DIV/0!</v>
      </c>
      <c r="H19" s="12" t="e">
        <f>SUMIF('理科１学期'!$C$1:$AN$1,"*表現処理到達率",'理科１学期'!C20:AN20)</f>
        <v>#DIV/0!</v>
      </c>
      <c r="I19" s="12" t="e">
        <f>SUMIF('理科２学期'!$C$1:$AQ$1,"*表現処理到達率",'理科２学期'!C20:AQ20)</f>
        <v>#DIV/0!</v>
      </c>
      <c r="J19" s="12" t="e">
        <f>SUMIF('理科３学期'!$C$1:$AN$1,"*表現処理到達率",'理科３学期'!C20:AN20)</f>
        <v>#DIV/0!</v>
      </c>
      <c r="K19" s="8" t="e">
        <f t="shared" si="2"/>
        <v>#DIV/0!</v>
      </c>
      <c r="L19" s="23" t="e">
        <f t="shared" si="3"/>
        <v>#DIV/0!</v>
      </c>
      <c r="M19" s="12" t="e">
        <f>SUMIF('理科１学期'!$C$1:$AN$1,"*知識理解到達率",'理科１学期'!C20:AN20)</f>
        <v>#DIV/0!</v>
      </c>
      <c r="N19" s="12" t="e">
        <f>SUMIF('理科２学期'!$C$1:$AQ$1,"*知識理解到達率",'理科２学期'!C20:AQ20)</f>
        <v>#DIV/0!</v>
      </c>
      <c r="O19" s="12" t="e">
        <f>SUMIF('理科３学期'!$C$1:$AN$1,"*知識理解到達率",'理科３学期'!C20:AN20)</f>
        <v>#DIV/0!</v>
      </c>
      <c r="P19" s="8" t="e">
        <f t="shared" si="4"/>
        <v>#DIV/0!</v>
      </c>
      <c r="Q19" s="23" t="e">
        <f t="shared" si="5"/>
        <v>#DIV/0!</v>
      </c>
      <c r="R19" s="12" t="e">
        <f>SUMIF('理科１学期'!$C$1:$AN$1,"*合計到達率",'理科１学期'!C20:AN20)</f>
        <v>#DIV/0!</v>
      </c>
      <c r="S19" s="12" t="e">
        <f>SUMIF('理科２学期'!$C$1:$AQ$1,"*合計到達率",'理科２学期'!C20:AQ20)</f>
        <v>#DIV/0!</v>
      </c>
      <c r="T19" s="12" t="e">
        <f>SUMIF('理科３学期'!$C$1:$AN$1,"*合計到達率",'理科３学期'!C20:AN20)</f>
        <v>#DIV/0!</v>
      </c>
      <c r="U19" s="8" t="e">
        <f t="shared" si="6"/>
        <v>#DIV/0!</v>
      </c>
      <c r="V19" s="33" t="e">
        <f t="shared" si="7"/>
        <v>#DIV/0!</v>
      </c>
      <c r="W19" s="25" t="e">
        <f t="shared" si="8"/>
        <v>#DIV/0!</v>
      </c>
    </row>
    <row r="20" spans="1:23" ht="13.5">
      <c r="A20" s="6">
        <v>19</v>
      </c>
      <c r="B20" s="6">
        <f>'名簿'!B19</f>
        <v>0</v>
      </c>
      <c r="C20" s="12" t="e">
        <f>SUMIF('理科１学期'!$C$1:$AN$1,"*思考到達率",'理科１学期'!C21:AN21)</f>
        <v>#DIV/0!</v>
      </c>
      <c r="D20" s="12" t="e">
        <f>SUMIF('理科２学期'!$C$1:$AQ$1,"*思考到達率",'理科２学期'!C21:AQ21)</f>
        <v>#DIV/0!</v>
      </c>
      <c r="E20" s="12" t="e">
        <f>SUMIF('理科３学期'!$C$1:$AN$1,"*思考到達率",'理科３学期'!C21:AN21)</f>
        <v>#DIV/0!</v>
      </c>
      <c r="F20" s="8" t="e">
        <f t="shared" si="0"/>
        <v>#DIV/0!</v>
      </c>
      <c r="G20" s="23" t="e">
        <f t="shared" si="1"/>
        <v>#DIV/0!</v>
      </c>
      <c r="H20" s="12" t="e">
        <f>SUMIF('理科１学期'!$C$1:$AN$1,"*表現処理到達率",'理科１学期'!C21:AN21)</f>
        <v>#DIV/0!</v>
      </c>
      <c r="I20" s="12" t="e">
        <f>SUMIF('理科２学期'!$C$1:$AQ$1,"*表現処理到達率",'理科２学期'!C21:AQ21)</f>
        <v>#DIV/0!</v>
      </c>
      <c r="J20" s="12" t="e">
        <f>SUMIF('理科３学期'!$C$1:$AN$1,"*表現処理到達率",'理科３学期'!C21:AN21)</f>
        <v>#DIV/0!</v>
      </c>
      <c r="K20" s="8" t="e">
        <f t="shared" si="2"/>
        <v>#DIV/0!</v>
      </c>
      <c r="L20" s="23" t="e">
        <f t="shared" si="3"/>
        <v>#DIV/0!</v>
      </c>
      <c r="M20" s="12" t="e">
        <f>SUMIF('理科１学期'!$C$1:$AN$1,"*知識理解到達率",'理科１学期'!C21:AN21)</f>
        <v>#DIV/0!</v>
      </c>
      <c r="N20" s="12" t="e">
        <f>SUMIF('理科２学期'!$C$1:$AQ$1,"*知識理解到達率",'理科２学期'!C21:AQ21)</f>
        <v>#DIV/0!</v>
      </c>
      <c r="O20" s="12" t="e">
        <f>SUMIF('理科３学期'!$C$1:$AN$1,"*知識理解到達率",'理科３学期'!C21:AN21)</f>
        <v>#DIV/0!</v>
      </c>
      <c r="P20" s="8" t="e">
        <f t="shared" si="4"/>
        <v>#DIV/0!</v>
      </c>
      <c r="Q20" s="23" t="e">
        <f t="shared" si="5"/>
        <v>#DIV/0!</v>
      </c>
      <c r="R20" s="12" t="e">
        <f>SUMIF('理科１学期'!$C$1:$AN$1,"*合計到達率",'理科１学期'!C21:AN21)</f>
        <v>#DIV/0!</v>
      </c>
      <c r="S20" s="12" t="e">
        <f>SUMIF('理科２学期'!$C$1:$AQ$1,"*合計到達率",'理科２学期'!C21:AQ21)</f>
        <v>#DIV/0!</v>
      </c>
      <c r="T20" s="12" t="e">
        <f>SUMIF('理科３学期'!$C$1:$AN$1,"*合計到達率",'理科３学期'!C21:AN21)</f>
        <v>#DIV/0!</v>
      </c>
      <c r="U20" s="8" t="e">
        <f t="shared" si="6"/>
        <v>#DIV/0!</v>
      </c>
      <c r="V20" s="33" t="e">
        <f t="shared" si="7"/>
        <v>#DIV/0!</v>
      </c>
      <c r="W20" s="25" t="e">
        <f t="shared" si="8"/>
        <v>#DIV/0!</v>
      </c>
    </row>
    <row r="21" spans="1:23" ht="13.5">
      <c r="A21" s="6">
        <v>20</v>
      </c>
      <c r="B21" s="6">
        <f>'名簿'!B20</f>
        <v>0</v>
      </c>
      <c r="C21" s="12" t="e">
        <f>SUMIF('理科１学期'!$C$1:$AN$1,"*思考到達率",'理科１学期'!C22:AN22)</f>
        <v>#DIV/0!</v>
      </c>
      <c r="D21" s="12" t="e">
        <f>SUMIF('理科２学期'!$C$1:$AQ$1,"*思考到達率",'理科２学期'!C22:AQ22)</f>
        <v>#DIV/0!</v>
      </c>
      <c r="E21" s="12" t="e">
        <f>SUMIF('理科３学期'!$C$1:$AN$1,"*思考到達率",'理科３学期'!C22:AN22)</f>
        <v>#DIV/0!</v>
      </c>
      <c r="F21" s="8" t="e">
        <f t="shared" si="0"/>
        <v>#DIV/0!</v>
      </c>
      <c r="G21" s="23" t="e">
        <f t="shared" si="1"/>
        <v>#DIV/0!</v>
      </c>
      <c r="H21" s="12" t="e">
        <f>SUMIF('理科１学期'!$C$1:$AN$1,"*表現処理到達率",'理科１学期'!C22:AN22)</f>
        <v>#DIV/0!</v>
      </c>
      <c r="I21" s="12" t="e">
        <f>SUMIF('理科２学期'!$C$1:$AQ$1,"*表現処理到達率",'理科２学期'!C22:AQ22)</f>
        <v>#DIV/0!</v>
      </c>
      <c r="J21" s="12" t="e">
        <f>SUMIF('理科３学期'!$C$1:$AN$1,"*表現処理到達率",'理科３学期'!C22:AN22)</f>
        <v>#DIV/0!</v>
      </c>
      <c r="K21" s="8" t="e">
        <f t="shared" si="2"/>
        <v>#DIV/0!</v>
      </c>
      <c r="L21" s="23" t="e">
        <f t="shared" si="3"/>
        <v>#DIV/0!</v>
      </c>
      <c r="M21" s="12" t="e">
        <f>SUMIF('理科１学期'!$C$1:$AN$1,"*知識理解到達率",'理科１学期'!C22:AN22)</f>
        <v>#DIV/0!</v>
      </c>
      <c r="N21" s="12" t="e">
        <f>SUMIF('理科２学期'!$C$1:$AQ$1,"*知識理解到達率",'理科２学期'!C22:AQ22)</f>
        <v>#DIV/0!</v>
      </c>
      <c r="O21" s="12" t="e">
        <f>SUMIF('理科３学期'!$C$1:$AN$1,"*知識理解到達率",'理科３学期'!C22:AN22)</f>
        <v>#DIV/0!</v>
      </c>
      <c r="P21" s="8" t="e">
        <f t="shared" si="4"/>
        <v>#DIV/0!</v>
      </c>
      <c r="Q21" s="23" t="e">
        <f t="shared" si="5"/>
        <v>#DIV/0!</v>
      </c>
      <c r="R21" s="12" t="e">
        <f>SUMIF('理科１学期'!$C$1:$AN$1,"*合計到達率",'理科１学期'!C22:AN22)</f>
        <v>#DIV/0!</v>
      </c>
      <c r="S21" s="12" t="e">
        <f>SUMIF('理科２学期'!$C$1:$AQ$1,"*合計到達率",'理科２学期'!C22:AQ22)</f>
        <v>#DIV/0!</v>
      </c>
      <c r="T21" s="12" t="e">
        <f>SUMIF('理科３学期'!$C$1:$AN$1,"*合計到達率",'理科３学期'!C22:AN22)</f>
        <v>#DIV/0!</v>
      </c>
      <c r="U21" s="8" t="e">
        <f t="shared" si="6"/>
        <v>#DIV/0!</v>
      </c>
      <c r="V21" s="33" t="e">
        <f t="shared" si="7"/>
        <v>#DIV/0!</v>
      </c>
      <c r="W21" s="25" t="e">
        <f t="shared" si="8"/>
        <v>#DIV/0!</v>
      </c>
    </row>
    <row r="22" spans="1:23" ht="13.5">
      <c r="A22" s="6">
        <v>21</v>
      </c>
      <c r="B22" s="6">
        <f>'名簿'!B21</f>
        <v>0</v>
      </c>
      <c r="C22" s="12" t="e">
        <f>SUMIF('理科１学期'!$C$1:$AN$1,"*思考到達率",'理科１学期'!C23:AN23)</f>
        <v>#DIV/0!</v>
      </c>
      <c r="D22" s="12" t="e">
        <f>SUMIF('理科２学期'!$C$1:$AQ$1,"*思考到達率",'理科２学期'!C23:AQ23)</f>
        <v>#DIV/0!</v>
      </c>
      <c r="E22" s="12" t="e">
        <f>SUMIF('理科３学期'!$C$1:$AN$1,"*思考到達率",'理科３学期'!C23:AN23)</f>
        <v>#DIV/0!</v>
      </c>
      <c r="F22" s="8" t="e">
        <f t="shared" si="0"/>
        <v>#DIV/0!</v>
      </c>
      <c r="G22" s="23" t="e">
        <f t="shared" si="1"/>
        <v>#DIV/0!</v>
      </c>
      <c r="H22" s="12" t="e">
        <f>SUMIF('理科１学期'!$C$1:$AN$1,"*表現処理到達率",'理科１学期'!C23:AN23)</f>
        <v>#DIV/0!</v>
      </c>
      <c r="I22" s="12" t="e">
        <f>SUMIF('理科２学期'!$C$1:$AQ$1,"*表現処理到達率",'理科２学期'!C23:AQ23)</f>
        <v>#DIV/0!</v>
      </c>
      <c r="J22" s="12" t="e">
        <f>SUMIF('理科３学期'!$C$1:$AN$1,"*表現処理到達率",'理科３学期'!C23:AN23)</f>
        <v>#DIV/0!</v>
      </c>
      <c r="K22" s="8" t="e">
        <f t="shared" si="2"/>
        <v>#DIV/0!</v>
      </c>
      <c r="L22" s="23" t="e">
        <f t="shared" si="3"/>
        <v>#DIV/0!</v>
      </c>
      <c r="M22" s="12" t="e">
        <f>SUMIF('理科１学期'!$C$1:$AN$1,"*知識理解到達率",'理科１学期'!C23:AN23)</f>
        <v>#DIV/0!</v>
      </c>
      <c r="N22" s="12" t="e">
        <f>SUMIF('理科２学期'!$C$1:$AQ$1,"*知識理解到達率",'理科２学期'!C23:AQ23)</f>
        <v>#DIV/0!</v>
      </c>
      <c r="O22" s="12" t="e">
        <f>SUMIF('理科３学期'!$C$1:$AN$1,"*知識理解到達率",'理科３学期'!C23:AN23)</f>
        <v>#DIV/0!</v>
      </c>
      <c r="P22" s="8" t="e">
        <f t="shared" si="4"/>
        <v>#DIV/0!</v>
      </c>
      <c r="Q22" s="23" t="e">
        <f t="shared" si="5"/>
        <v>#DIV/0!</v>
      </c>
      <c r="R22" s="12" t="e">
        <f>SUMIF('理科１学期'!$C$1:$AN$1,"*合計到達率",'理科１学期'!C23:AN23)</f>
        <v>#DIV/0!</v>
      </c>
      <c r="S22" s="12" t="e">
        <f>SUMIF('理科２学期'!$C$1:$AQ$1,"*合計到達率",'理科２学期'!C23:AQ23)</f>
        <v>#DIV/0!</v>
      </c>
      <c r="T22" s="12" t="e">
        <f>SUMIF('理科３学期'!$C$1:$AN$1,"*合計到達率",'理科３学期'!C23:AN23)</f>
        <v>#DIV/0!</v>
      </c>
      <c r="U22" s="8" t="e">
        <f t="shared" si="6"/>
        <v>#DIV/0!</v>
      </c>
      <c r="V22" s="33" t="e">
        <f t="shared" si="7"/>
        <v>#DIV/0!</v>
      </c>
      <c r="W22" s="25" t="e">
        <f t="shared" si="8"/>
        <v>#DIV/0!</v>
      </c>
    </row>
    <row r="23" spans="1:23" ht="13.5">
      <c r="A23" s="6">
        <v>22</v>
      </c>
      <c r="B23" s="6">
        <f>'名簿'!B22</f>
        <v>0</v>
      </c>
      <c r="C23" s="12" t="e">
        <f>SUMIF('理科１学期'!$C$1:$AN$1,"*思考到達率",'理科１学期'!C24:AN24)</f>
        <v>#DIV/0!</v>
      </c>
      <c r="D23" s="12" t="e">
        <f>SUMIF('理科２学期'!$C$1:$AQ$1,"*思考到達率",'理科２学期'!C24:AQ24)</f>
        <v>#DIV/0!</v>
      </c>
      <c r="E23" s="12" t="e">
        <f>SUMIF('理科３学期'!$C$1:$AN$1,"*思考到達率",'理科３学期'!C24:AN24)</f>
        <v>#DIV/0!</v>
      </c>
      <c r="F23" s="8" t="e">
        <f t="shared" si="0"/>
        <v>#DIV/0!</v>
      </c>
      <c r="G23" s="23" t="e">
        <f t="shared" si="1"/>
        <v>#DIV/0!</v>
      </c>
      <c r="H23" s="12" t="e">
        <f>SUMIF('理科１学期'!$C$1:$AN$1,"*表現処理到達率",'理科１学期'!C24:AN24)</f>
        <v>#DIV/0!</v>
      </c>
      <c r="I23" s="12" t="e">
        <f>SUMIF('理科２学期'!$C$1:$AQ$1,"*表現処理到達率",'理科２学期'!C24:AQ24)</f>
        <v>#DIV/0!</v>
      </c>
      <c r="J23" s="12" t="e">
        <f>SUMIF('理科３学期'!$C$1:$AN$1,"*表現処理到達率",'理科３学期'!C24:AN24)</f>
        <v>#DIV/0!</v>
      </c>
      <c r="K23" s="8" t="e">
        <f t="shared" si="2"/>
        <v>#DIV/0!</v>
      </c>
      <c r="L23" s="23" t="e">
        <f t="shared" si="3"/>
        <v>#DIV/0!</v>
      </c>
      <c r="M23" s="12" t="e">
        <f>SUMIF('理科１学期'!$C$1:$AN$1,"*知識理解到達率",'理科１学期'!C24:AN24)</f>
        <v>#DIV/0!</v>
      </c>
      <c r="N23" s="12" t="e">
        <f>SUMIF('理科２学期'!$C$1:$AQ$1,"*知識理解到達率",'理科２学期'!C24:AQ24)</f>
        <v>#DIV/0!</v>
      </c>
      <c r="O23" s="12" t="e">
        <f>SUMIF('理科３学期'!$C$1:$AN$1,"*知識理解到達率",'理科３学期'!C24:AN24)</f>
        <v>#DIV/0!</v>
      </c>
      <c r="P23" s="8" t="e">
        <f t="shared" si="4"/>
        <v>#DIV/0!</v>
      </c>
      <c r="Q23" s="23" t="e">
        <f t="shared" si="5"/>
        <v>#DIV/0!</v>
      </c>
      <c r="R23" s="12" t="e">
        <f>SUMIF('理科１学期'!$C$1:$AN$1,"*合計到達率",'理科１学期'!C24:AN24)</f>
        <v>#DIV/0!</v>
      </c>
      <c r="S23" s="12" t="e">
        <f>SUMIF('理科２学期'!$C$1:$AQ$1,"*合計到達率",'理科２学期'!C24:AQ24)</f>
        <v>#DIV/0!</v>
      </c>
      <c r="T23" s="12" t="e">
        <f>SUMIF('理科３学期'!$C$1:$AN$1,"*合計到達率",'理科３学期'!C24:AN24)</f>
        <v>#DIV/0!</v>
      </c>
      <c r="U23" s="8" t="e">
        <f t="shared" si="6"/>
        <v>#DIV/0!</v>
      </c>
      <c r="V23" s="33" t="e">
        <f t="shared" si="7"/>
        <v>#DIV/0!</v>
      </c>
      <c r="W23" s="25" t="e">
        <f t="shared" si="8"/>
        <v>#DIV/0!</v>
      </c>
    </row>
    <row r="24" spans="1:23" ht="13.5">
      <c r="A24" s="6">
        <v>23</v>
      </c>
      <c r="B24" s="6">
        <f>'名簿'!B23</f>
        <v>0</v>
      </c>
      <c r="C24" s="12" t="e">
        <f>SUMIF('理科１学期'!$C$1:$AN$1,"*思考到達率",'理科１学期'!C25:AN25)</f>
        <v>#DIV/0!</v>
      </c>
      <c r="D24" s="12" t="e">
        <f>SUMIF('理科２学期'!$C$1:$AQ$1,"*思考到達率",'理科２学期'!C25:AQ25)</f>
        <v>#DIV/0!</v>
      </c>
      <c r="E24" s="12" t="e">
        <f>SUMIF('理科３学期'!$C$1:$AN$1,"*思考到達率",'理科３学期'!C25:AN25)</f>
        <v>#DIV/0!</v>
      </c>
      <c r="F24" s="8" t="e">
        <f t="shared" si="0"/>
        <v>#DIV/0!</v>
      </c>
      <c r="G24" s="23" t="e">
        <f t="shared" si="1"/>
        <v>#DIV/0!</v>
      </c>
      <c r="H24" s="12" t="e">
        <f>SUMIF('理科１学期'!$C$1:$AN$1,"*表現処理到達率",'理科１学期'!C25:AN25)</f>
        <v>#DIV/0!</v>
      </c>
      <c r="I24" s="12" t="e">
        <f>SUMIF('理科２学期'!$C$1:$AQ$1,"*表現処理到達率",'理科２学期'!C25:AQ25)</f>
        <v>#DIV/0!</v>
      </c>
      <c r="J24" s="12" t="e">
        <f>SUMIF('理科３学期'!$C$1:$AN$1,"*表現処理到達率",'理科３学期'!C25:AN25)</f>
        <v>#DIV/0!</v>
      </c>
      <c r="K24" s="8" t="e">
        <f t="shared" si="2"/>
        <v>#DIV/0!</v>
      </c>
      <c r="L24" s="23" t="e">
        <f t="shared" si="3"/>
        <v>#DIV/0!</v>
      </c>
      <c r="M24" s="12" t="e">
        <f>SUMIF('理科１学期'!$C$1:$AN$1,"*知識理解到達率",'理科１学期'!C25:AN25)</f>
        <v>#DIV/0!</v>
      </c>
      <c r="N24" s="12" t="e">
        <f>SUMIF('理科２学期'!$C$1:$AQ$1,"*知識理解到達率",'理科２学期'!C25:AQ25)</f>
        <v>#DIV/0!</v>
      </c>
      <c r="O24" s="12" t="e">
        <f>SUMIF('理科３学期'!$C$1:$AN$1,"*知識理解到達率",'理科３学期'!C25:AN25)</f>
        <v>#DIV/0!</v>
      </c>
      <c r="P24" s="8" t="e">
        <f t="shared" si="4"/>
        <v>#DIV/0!</v>
      </c>
      <c r="Q24" s="23" t="e">
        <f t="shared" si="5"/>
        <v>#DIV/0!</v>
      </c>
      <c r="R24" s="12" t="e">
        <f>SUMIF('理科１学期'!$C$1:$AN$1,"*合計到達率",'理科１学期'!C25:AN25)</f>
        <v>#DIV/0!</v>
      </c>
      <c r="S24" s="12" t="e">
        <f>SUMIF('理科２学期'!$C$1:$AQ$1,"*合計到達率",'理科２学期'!C25:AQ25)</f>
        <v>#DIV/0!</v>
      </c>
      <c r="T24" s="12" t="e">
        <f>SUMIF('理科３学期'!$C$1:$AN$1,"*合計到達率",'理科３学期'!C25:AN25)</f>
        <v>#DIV/0!</v>
      </c>
      <c r="U24" s="8" t="e">
        <f t="shared" si="6"/>
        <v>#DIV/0!</v>
      </c>
      <c r="V24" s="33" t="e">
        <f t="shared" si="7"/>
        <v>#DIV/0!</v>
      </c>
      <c r="W24" s="25" t="e">
        <f t="shared" si="8"/>
        <v>#DIV/0!</v>
      </c>
    </row>
    <row r="25" spans="1:23" ht="13.5">
      <c r="A25" s="6">
        <v>24</v>
      </c>
      <c r="B25" s="6">
        <f>'名簿'!B24</f>
        <v>0</v>
      </c>
      <c r="C25" s="12" t="e">
        <f>SUMIF('理科１学期'!$C$1:$AN$1,"*思考到達率",'理科１学期'!C26:AN26)</f>
        <v>#DIV/0!</v>
      </c>
      <c r="D25" s="12" t="e">
        <f>SUMIF('理科２学期'!$C$1:$AQ$1,"*思考到達率",'理科２学期'!C26:AQ26)</f>
        <v>#DIV/0!</v>
      </c>
      <c r="E25" s="12" t="e">
        <f>SUMIF('理科３学期'!$C$1:$AN$1,"*思考到達率",'理科３学期'!C26:AN26)</f>
        <v>#DIV/0!</v>
      </c>
      <c r="F25" s="8" t="e">
        <f t="shared" si="0"/>
        <v>#DIV/0!</v>
      </c>
      <c r="G25" s="23" t="e">
        <f t="shared" si="1"/>
        <v>#DIV/0!</v>
      </c>
      <c r="H25" s="12" t="e">
        <f>SUMIF('理科１学期'!$C$1:$AN$1,"*表現処理到達率",'理科１学期'!C26:AN26)</f>
        <v>#DIV/0!</v>
      </c>
      <c r="I25" s="12" t="e">
        <f>SUMIF('理科２学期'!$C$1:$AQ$1,"*表現処理到達率",'理科２学期'!C26:AQ26)</f>
        <v>#DIV/0!</v>
      </c>
      <c r="J25" s="12" t="e">
        <f>SUMIF('理科３学期'!$C$1:$AN$1,"*表現処理到達率",'理科３学期'!C26:AN26)</f>
        <v>#DIV/0!</v>
      </c>
      <c r="K25" s="8" t="e">
        <f t="shared" si="2"/>
        <v>#DIV/0!</v>
      </c>
      <c r="L25" s="23" t="e">
        <f t="shared" si="3"/>
        <v>#DIV/0!</v>
      </c>
      <c r="M25" s="12" t="e">
        <f>SUMIF('理科１学期'!$C$1:$AN$1,"*知識理解到達率",'理科１学期'!C26:AN26)</f>
        <v>#DIV/0!</v>
      </c>
      <c r="N25" s="12" t="e">
        <f>SUMIF('理科２学期'!$C$1:$AQ$1,"*知識理解到達率",'理科２学期'!C26:AQ26)</f>
        <v>#DIV/0!</v>
      </c>
      <c r="O25" s="12" t="e">
        <f>SUMIF('理科３学期'!$C$1:$AN$1,"*知識理解到達率",'理科３学期'!C26:AN26)</f>
        <v>#DIV/0!</v>
      </c>
      <c r="P25" s="8" t="e">
        <f t="shared" si="4"/>
        <v>#DIV/0!</v>
      </c>
      <c r="Q25" s="23" t="e">
        <f t="shared" si="5"/>
        <v>#DIV/0!</v>
      </c>
      <c r="R25" s="12" t="e">
        <f>SUMIF('理科１学期'!$C$1:$AN$1,"*合計到達率",'理科１学期'!C26:AN26)</f>
        <v>#DIV/0!</v>
      </c>
      <c r="S25" s="12" t="e">
        <f>SUMIF('理科２学期'!$C$1:$AQ$1,"*合計到達率",'理科２学期'!C26:AQ26)</f>
        <v>#DIV/0!</v>
      </c>
      <c r="T25" s="12" t="e">
        <f>SUMIF('理科３学期'!$C$1:$AN$1,"*合計到達率",'理科３学期'!C26:AN26)</f>
        <v>#DIV/0!</v>
      </c>
      <c r="U25" s="8" t="e">
        <f t="shared" si="6"/>
        <v>#DIV/0!</v>
      </c>
      <c r="V25" s="33" t="e">
        <f t="shared" si="7"/>
        <v>#DIV/0!</v>
      </c>
      <c r="W25" s="25" t="e">
        <f t="shared" si="8"/>
        <v>#DIV/0!</v>
      </c>
    </row>
    <row r="26" spans="1:23" ht="13.5">
      <c r="A26" s="6">
        <v>25</v>
      </c>
      <c r="B26" s="6">
        <f>'名簿'!B25</f>
        <v>0</v>
      </c>
      <c r="C26" s="12" t="e">
        <f>SUMIF('理科１学期'!$C$1:$AN$1,"*思考到達率",'理科１学期'!C27:AN27)</f>
        <v>#DIV/0!</v>
      </c>
      <c r="D26" s="12" t="e">
        <f>SUMIF('理科２学期'!$C$1:$AQ$1,"*思考到達率",'理科２学期'!C27:AQ27)</f>
        <v>#DIV/0!</v>
      </c>
      <c r="E26" s="12" t="e">
        <f>SUMIF('理科３学期'!$C$1:$AN$1,"*思考到達率",'理科３学期'!C27:AN27)</f>
        <v>#DIV/0!</v>
      </c>
      <c r="F26" s="8" t="e">
        <f t="shared" si="0"/>
        <v>#DIV/0!</v>
      </c>
      <c r="G26" s="23" t="e">
        <f t="shared" si="1"/>
        <v>#DIV/0!</v>
      </c>
      <c r="H26" s="12" t="e">
        <f>SUMIF('理科１学期'!$C$1:$AN$1,"*表現処理到達率",'理科１学期'!C27:AN27)</f>
        <v>#DIV/0!</v>
      </c>
      <c r="I26" s="12" t="e">
        <f>SUMIF('理科２学期'!$C$1:$AQ$1,"*表現処理到達率",'理科２学期'!C27:AQ27)</f>
        <v>#DIV/0!</v>
      </c>
      <c r="J26" s="12" t="e">
        <f>SUMIF('理科３学期'!$C$1:$AN$1,"*表現処理到達率",'理科３学期'!C27:AN27)</f>
        <v>#DIV/0!</v>
      </c>
      <c r="K26" s="8" t="e">
        <f t="shared" si="2"/>
        <v>#DIV/0!</v>
      </c>
      <c r="L26" s="23" t="e">
        <f t="shared" si="3"/>
        <v>#DIV/0!</v>
      </c>
      <c r="M26" s="12" t="e">
        <f>SUMIF('理科１学期'!$C$1:$AN$1,"*知識理解到達率",'理科１学期'!C27:AN27)</f>
        <v>#DIV/0!</v>
      </c>
      <c r="N26" s="12" t="e">
        <f>SUMIF('理科２学期'!$C$1:$AQ$1,"*知識理解到達率",'理科２学期'!C27:AQ27)</f>
        <v>#DIV/0!</v>
      </c>
      <c r="O26" s="12" t="e">
        <f>SUMIF('理科３学期'!$C$1:$AN$1,"*知識理解到達率",'理科３学期'!C27:AN27)</f>
        <v>#DIV/0!</v>
      </c>
      <c r="P26" s="8" t="e">
        <f t="shared" si="4"/>
        <v>#DIV/0!</v>
      </c>
      <c r="Q26" s="23" t="e">
        <f t="shared" si="5"/>
        <v>#DIV/0!</v>
      </c>
      <c r="R26" s="12" t="e">
        <f>SUMIF('理科１学期'!$C$1:$AN$1,"*合計到達率",'理科１学期'!C27:AN27)</f>
        <v>#DIV/0!</v>
      </c>
      <c r="S26" s="12" t="e">
        <f>SUMIF('理科２学期'!$C$1:$AQ$1,"*合計到達率",'理科２学期'!C27:AQ27)</f>
        <v>#DIV/0!</v>
      </c>
      <c r="T26" s="12" t="e">
        <f>SUMIF('理科３学期'!$C$1:$AN$1,"*合計到達率",'理科３学期'!C27:AN27)</f>
        <v>#DIV/0!</v>
      </c>
      <c r="U26" s="8" t="e">
        <f t="shared" si="6"/>
        <v>#DIV/0!</v>
      </c>
      <c r="V26" s="33" t="e">
        <f t="shared" si="7"/>
        <v>#DIV/0!</v>
      </c>
      <c r="W26" s="25" t="e">
        <f t="shared" si="8"/>
        <v>#DIV/0!</v>
      </c>
    </row>
    <row r="27" spans="1:23" ht="13.5">
      <c r="A27" s="6">
        <v>26</v>
      </c>
      <c r="B27" s="6">
        <f>'名簿'!B26</f>
        <v>0</v>
      </c>
      <c r="C27" s="12" t="e">
        <f>SUMIF('理科１学期'!$C$1:$AN$1,"*思考到達率",'理科１学期'!C28:AN28)</f>
        <v>#DIV/0!</v>
      </c>
      <c r="D27" s="12" t="e">
        <f>SUMIF('理科２学期'!$C$1:$AQ$1,"*思考到達率",'理科２学期'!C28:AQ28)</f>
        <v>#DIV/0!</v>
      </c>
      <c r="E27" s="12" t="e">
        <f>SUMIF('理科３学期'!$C$1:$AN$1,"*思考到達率",'理科３学期'!C28:AN28)</f>
        <v>#DIV/0!</v>
      </c>
      <c r="F27" s="8" t="e">
        <f t="shared" si="0"/>
        <v>#DIV/0!</v>
      </c>
      <c r="G27" s="23" t="e">
        <f t="shared" si="1"/>
        <v>#DIV/0!</v>
      </c>
      <c r="H27" s="12" t="e">
        <f>SUMIF('理科１学期'!$C$1:$AN$1,"*表現処理到達率",'理科１学期'!C28:AN28)</f>
        <v>#DIV/0!</v>
      </c>
      <c r="I27" s="12" t="e">
        <f>SUMIF('理科２学期'!$C$1:$AQ$1,"*表現処理到達率",'理科２学期'!C28:AQ28)</f>
        <v>#DIV/0!</v>
      </c>
      <c r="J27" s="12" t="e">
        <f>SUMIF('理科３学期'!$C$1:$AN$1,"*表現処理到達率",'理科３学期'!C28:AN28)</f>
        <v>#DIV/0!</v>
      </c>
      <c r="K27" s="8" t="e">
        <f t="shared" si="2"/>
        <v>#DIV/0!</v>
      </c>
      <c r="L27" s="23" t="e">
        <f t="shared" si="3"/>
        <v>#DIV/0!</v>
      </c>
      <c r="M27" s="12" t="e">
        <f>SUMIF('理科１学期'!$C$1:$AN$1,"*知識理解到達率",'理科１学期'!C28:AN28)</f>
        <v>#DIV/0!</v>
      </c>
      <c r="N27" s="12" t="e">
        <f>SUMIF('理科２学期'!$C$1:$AQ$1,"*知識理解到達率",'理科２学期'!C28:AQ28)</f>
        <v>#DIV/0!</v>
      </c>
      <c r="O27" s="12" t="e">
        <f>SUMIF('理科３学期'!$C$1:$AN$1,"*知識理解到達率",'理科３学期'!C28:AN28)</f>
        <v>#DIV/0!</v>
      </c>
      <c r="P27" s="8" t="e">
        <f t="shared" si="4"/>
        <v>#DIV/0!</v>
      </c>
      <c r="Q27" s="23" t="e">
        <f t="shared" si="5"/>
        <v>#DIV/0!</v>
      </c>
      <c r="R27" s="12" t="e">
        <f>SUMIF('理科１学期'!$C$1:$AN$1,"*合計到達率",'理科１学期'!C28:AN28)</f>
        <v>#DIV/0!</v>
      </c>
      <c r="S27" s="12" t="e">
        <f>SUMIF('理科２学期'!$C$1:$AQ$1,"*合計到達率",'理科２学期'!C28:AQ28)</f>
        <v>#DIV/0!</v>
      </c>
      <c r="T27" s="12" t="e">
        <f>SUMIF('理科３学期'!$C$1:$AN$1,"*合計到達率",'理科３学期'!C28:AN28)</f>
        <v>#DIV/0!</v>
      </c>
      <c r="U27" s="8" t="e">
        <f t="shared" si="6"/>
        <v>#DIV/0!</v>
      </c>
      <c r="V27" s="33" t="e">
        <f t="shared" si="7"/>
        <v>#DIV/0!</v>
      </c>
      <c r="W27" s="25" t="e">
        <f t="shared" si="8"/>
        <v>#DIV/0!</v>
      </c>
    </row>
    <row r="28" spans="1:23" ht="13.5">
      <c r="A28" s="6">
        <v>27</v>
      </c>
      <c r="B28" s="6">
        <f>'名簿'!B27</f>
        <v>0</v>
      </c>
      <c r="C28" s="12" t="e">
        <f>SUMIF('理科１学期'!$C$1:$AN$1,"*思考到達率",'理科１学期'!C29:AN29)</f>
        <v>#DIV/0!</v>
      </c>
      <c r="D28" s="12" t="e">
        <f>SUMIF('理科２学期'!$C$1:$AQ$1,"*思考到達率",'理科２学期'!C29:AQ29)</f>
        <v>#DIV/0!</v>
      </c>
      <c r="E28" s="12" t="e">
        <f>SUMIF('理科３学期'!$C$1:$AN$1,"*思考到達率",'理科３学期'!C29:AN29)</f>
        <v>#DIV/0!</v>
      </c>
      <c r="F28" s="8" t="e">
        <f t="shared" si="0"/>
        <v>#DIV/0!</v>
      </c>
      <c r="G28" s="23" t="e">
        <f t="shared" si="1"/>
        <v>#DIV/0!</v>
      </c>
      <c r="H28" s="12" t="e">
        <f>SUMIF('理科１学期'!$C$1:$AN$1,"*表現処理到達率",'理科１学期'!C29:AN29)</f>
        <v>#DIV/0!</v>
      </c>
      <c r="I28" s="12" t="e">
        <f>SUMIF('理科２学期'!$C$1:$AQ$1,"*表現処理到達率",'理科２学期'!C29:AQ29)</f>
        <v>#DIV/0!</v>
      </c>
      <c r="J28" s="12" t="e">
        <f>SUMIF('理科３学期'!$C$1:$AN$1,"*表現処理到達率",'理科３学期'!C29:AN29)</f>
        <v>#DIV/0!</v>
      </c>
      <c r="K28" s="8" t="e">
        <f t="shared" si="2"/>
        <v>#DIV/0!</v>
      </c>
      <c r="L28" s="23" t="e">
        <f t="shared" si="3"/>
        <v>#DIV/0!</v>
      </c>
      <c r="M28" s="12" t="e">
        <f>SUMIF('理科１学期'!$C$1:$AN$1,"*知識理解到達率",'理科１学期'!C29:AN29)</f>
        <v>#DIV/0!</v>
      </c>
      <c r="N28" s="12" t="e">
        <f>SUMIF('理科２学期'!$C$1:$AQ$1,"*知識理解到達率",'理科２学期'!C29:AQ29)</f>
        <v>#DIV/0!</v>
      </c>
      <c r="O28" s="12" t="e">
        <f>SUMIF('理科３学期'!$C$1:$AN$1,"*知識理解到達率",'理科３学期'!C29:AN29)</f>
        <v>#DIV/0!</v>
      </c>
      <c r="P28" s="8" t="e">
        <f t="shared" si="4"/>
        <v>#DIV/0!</v>
      </c>
      <c r="Q28" s="23" t="e">
        <f t="shared" si="5"/>
        <v>#DIV/0!</v>
      </c>
      <c r="R28" s="12" t="e">
        <f>SUMIF('理科１学期'!$C$1:$AN$1,"*合計到達率",'理科１学期'!C29:AN29)</f>
        <v>#DIV/0!</v>
      </c>
      <c r="S28" s="12" t="e">
        <f>SUMIF('理科２学期'!$C$1:$AQ$1,"*合計到達率",'理科２学期'!C29:AQ29)</f>
        <v>#DIV/0!</v>
      </c>
      <c r="T28" s="12" t="e">
        <f>SUMIF('理科３学期'!$C$1:$AN$1,"*合計到達率",'理科３学期'!C29:AN29)</f>
        <v>#DIV/0!</v>
      </c>
      <c r="U28" s="8" t="e">
        <f t="shared" si="6"/>
        <v>#DIV/0!</v>
      </c>
      <c r="V28" s="33" t="e">
        <f t="shared" si="7"/>
        <v>#DIV/0!</v>
      </c>
      <c r="W28" s="25" t="e">
        <f t="shared" si="8"/>
        <v>#DIV/0!</v>
      </c>
    </row>
    <row r="29" spans="1:23" ht="13.5">
      <c r="A29" s="6">
        <v>28</v>
      </c>
      <c r="B29" s="6">
        <f>'名簿'!B28</f>
        <v>0</v>
      </c>
      <c r="C29" s="12" t="e">
        <f>SUMIF('理科１学期'!$C$1:$AN$1,"*思考到達率",'理科１学期'!C30:AN30)</f>
        <v>#DIV/0!</v>
      </c>
      <c r="D29" s="12" t="e">
        <f>SUMIF('理科２学期'!$C$1:$AQ$1,"*思考到達率",'理科２学期'!C30:AQ30)</f>
        <v>#DIV/0!</v>
      </c>
      <c r="E29" s="12" t="e">
        <f>SUMIF('理科３学期'!$C$1:$AN$1,"*思考到達率",'理科３学期'!C30:AN30)</f>
        <v>#DIV/0!</v>
      </c>
      <c r="F29" s="8" t="e">
        <f t="shared" si="0"/>
        <v>#DIV/0!</v>
      </c>
      <c r="G29" s="23" t="e">
        <f t="shared" si="1"/>
        <v>#DIV/0!</v>
      </c>
      <c r="H29" s="12" t="e">
        <f>SUMIF('理科１学期'!$C$1:$AN$1,"*表現処理到達率",'理科１学期'!C30:AN30)</f>
        <v>#DIV/0!</v>
      </c>
      <c r="I29" s="12" t="e">
        <f>SUMIF('理科２学期'!$C$1:$AQ$1,"*表現処理到達率",'理科２学期'!C30:AQ30)</f>
        <v>#DIV/0!</v>
      </c>
      <c r="J29" s="12" t="e">
        <f>SUMIF('理科３学期'!$C$1:$AN$1,"*表現処理到達率",'理科３学期'!C30:AN30)</f>
        <v>#DIV/0!</v>
      </c>
      <c r="K29" s="8" t="e">
        <f t="shared" si="2"/>
        <v>#DIV/0!</v>
      </c>
      <c r="L29" s="23" t="e">
        <f t="shared" si="3"/>
        <v>#DIV/0!</v>
      </c>
      <c r="M29" s="12" t="e">
        <f>SUMIF('理科１学期'!$C$1:$AN$1,"*知識理解到達率",'理科１学期'!C30:AN30)</f>
        <v>#DIV/0!</v>
      </c>
      <c r="N29" s="12" t="e">
        <f>SUMIF('理科２学期'!$C$1:$AQ$1,"*知識理解到達率",'理科２学期'!C30:AQ30)</f>
        <v>#DIV/0!</v>
      </c>
      <c r="O29" s="12" t="e">
        <f>SUMIF('理科３学期'!$C$1:$AN$1,"*知識理解到達率",'理科３学期'!C30:AN30)</f>
        <v>#DIV/0!</v>
      </c>
      <c r="P29" s="8" t="e">
        <f t="shared" si="4"/>
        <v>#DIV/0!</v>
      </c>
      <c r="Q29" s="23" t="e">
        <f t="shared" si="5"/>
        <v>#DIV/0!</v>
      </c>
      <c r="R29" s="12" t="e">
        <f>SUMIF('理科１学期'!$C$1:$AN$1,"*合計到達率",'理科１学期'!C30:AN30)</f>
        <v>#DIV/0!</v>
      </c>
      <c r="S29" s="12" t="e">
        <f>SUMIF('理科２学期'!$C$1:$AQ$1,"*合計到達率",'理科２学期'!C30:AQ30)</f>
        <v>#DIV/0!</v>
      </c>
      <c r="T29" s="12" t="e">
        <f>SUMIF('理科３学期'!$C$1:$AN$1,"*合計到達率",'理科３学期'!C30:AN30)</f>
        <v>#DIV/0!</v>
      </c>
      <c r="U29" s="8" t="e">
        <f t="shared" si="6"/>
        <v>#DIV/0!</v>
      </c>
      <c r="V29" s="33" t="e">
        <f t="shared" si="7"/>
        <v>#DIV/0!</v>
      </c>
      <c r="W29" s="25" t="e">
        <f t="shared" si="8"/>
        <v>#DIV/0!</v>
      </c>
    </row>
    <row r="30" spans="1:23" ht="13.5">
      <c r="A30" s="6">
        <v>29</v>
      </c>
      <c r="B30" s="6">
        <f>'名簿'!B29</f>
        <v>0</v>
      </c>
      <c r="C30" s="12" t="e">
        <f>SUMIF('理科１学期'!$C$1:$AN$1,"*思考到達率",'理科１学期'!C31:AN31)</f>
        <v>#DIV/0!</v>
      </c>
      <c r="D30" s="12" t="e">
        <f>SUMIF('理科２学期'!$C$1:$AQ$1,"*思考到達率",'理科２学期'!C31:AQ31)</f>
        <v>#DIV/0!</v>
      </c>
      <c r="E30" s="12" t="e">
        <f>SUMIF('理科３学期'!$C$1:$AN$1,"*思考到達率",'理科３学期'!C31:AN31)</f>
        <v>#DIV/0!</v>
      </c>
      <c r="F30" s="8" t="e">
        <f t="shared" si="0"/>
        <v>#DIV/0!</v>
      </c>
      <c r="G30" s="23" t="e">
        <f t="shared" si="1"/>
        <v>#DIV/0!</v>
      </c>
      <c r="H30" s="12" t="e">
        <f>SUMIF('理科１学期'!$C$1:$AN$1,"*表現処理到達率",'理科１学期'!C31:AN31)</f>
        <v>#DIV/0!</v>
      </c>
      <c r="I30" s="12" t="e">
        <f>SUMIF('理科２学期'!$C$1:$AQ$1,"*表現処理到達率",'理科２学期'!C31:AQ31)</f>
        <v>#DIV/0!</v>
      </c>
      <c r="J30" s="12" t="e">
        <f>SUMIF('理科３学期'!$C$1:$AN$1,"*表現処理到達率",'理科３学期'!C31:AN31)</f>
        <v>#DIV/0!</v>
      </c>
      <c r="K30" s="8" t="e">
        <f t="shared" si="2"/>
        <v>#DIV/0!</v>
      </c>
      <c r="L30" s="23" t="e">
        <f t="shared" si="3"/>
        <v>#DIV/0!</v>
      </c>
      <c r="M30" s="12" t="e">
        <f>SUMIF('理科１学期'!$C$1:$AN$1,"*知識理解到達率",'理科１学期'!C31:AN31)</f>
        <v>#DIV/0!</v>
      </c>
      <c r="N30" s="12" t="e">
        <f>SUMIF('理科２学期'!$C$1:$AQ$1,"*知識理解到達率",'理科２学期'!C31:AQ31)</f>
        <v>#DIV/0!</v>
      </c>
      <c r="O30" s="12" t="e">
        <f>SUMIF('理科３学期'!$C$1:$AN$1,"*知識理解到達率",'理科３学期'!C31:AN31)</f>
        <v>#DIV/0!</v>
      </c>
      <c r="P30" s="8" t="e">
        <f t="shared" si="4"/>
        <v>#DIV/0!</v>
      </c>
      <c r="Q30" s="23" t="e">
        <f t="shared" si="5"/>
        <v>#DIV/0!</v>
      </c>
      <c r="R30" s="12" t="e">
        <f>SUMIF('理科１学期'!$C$1:$AN$1,"*合計到達率",'理科１学期'!C31:AN31)</f>
        <v>#DIV/0!</v>
      </c>
      <c r="S30" s="12" t="e">
        <f>SUMIF('理科２学期'!$C$1:$AQ$1,"*合計到達率",'理科２学期'!C31:AQ31)</f>
        <v>#DIV/0!</v>
      </c>
      <c r="T30" s="12" t="e">
        <f>SUMIF('理科３学期'!$C$1:$AN$1,"*合計到達率",'理科３学期'!C31:AN31)</f>
        <v>#DIV/0!</v>
      </c>
      <c r="U30" s="8" t="e">
        <f t="shared" si="6"/>
        <v>#DIV/0!</v>
      </c>
      <c r="V30" s="33" t="e">
        <f t="shared" si="7"/>
        <v>#DIV/0!</v>
      </c>
      <c r="W30" s="25" t="e">
        <f t="shared" si="8"/>
        <v>#DIV/0!</v>
      </c>
    </row>
    <row r="31" spans="1:23" ht="13.5">
      <c r="A31" s="6">
        <v>30</v>
      </c>
      <c r="B31" s="6">
        <f>'名簿'!B30</f>
        <v>0</v>
      </c>
      <c r="C31" s="12" t="e">
        <f>SUMIF('理科１学期'!$C$1:$AN$1,"*思考到達率",'理科１学期'!C32:AN32)</f>
        <v>#DIV/0!</v>
      </c>
      <c r="D31" s="12" t="e">
        <f>SUMIF('理科２学期'!$C$1:$AQ$1,"*思考到達率",'理科２学期'!C32:AQ32)</f>
        <v>#DIV/0!</v>
      </c>
      <c r="E31" s="12" t="e">
        <f>SUMIF('理科３学期'!$C$1:$AN$1,"*思考到達率",'理科３学期'!C32:AN32)</f>
        <v>#DIV/0!</v>
      </c>
      <c r="F31" s="8" t="e">
        <f t="shared" si="0"/>
        <v>#DIV/0!</v>
      </c>
      <c r="G31" s="23" t="e">
        <f t="shared" si="1"/>
        <v>#DIV/0!</v>
      </c>
      <c r="H31" s="12" t="e">
        <f>SUMIF('理科１学期'!$C$1:$AN$1,"*表現処理到達率",'理科１学期'!C32:AN32)</f>
        <v>#DIV/0!</v>
      </c>
      <c r="I31" s="12" t="e">
        <f>SUMIF('理科２学期'!$C$1:$AQ$1,"*表現処理到達率",'理科２学期'!C32:AQ32)</f>
        <v>#DIV/0!</v>
      </c>
      <c r="J31" s="12" t="e">
        <f>SUMIF('理科３学期'!$C$1:$AN$1,"*表現処理到達率",'理科３学期'!C32:AN32)</f>
        <v>#DIV/0!</v>
      </c>
      <c r="K31" s="8" t="e">
        <f t="shared" si="2"/>
        <v>#DIV/0!</v>
      </c>
      <c r="L31" s="23" t="e">
        <f t="shared" si="3"/>
        <v>#DIV/0!</v>
      </c>
      <c r="M31" s="12" t="e">
        <f>SUMIF('理科１学期'!$C$1:$AN$1,"*知識理解到達率",'理科１学期'!C32:AN32)</f>
        <v>#DIV/0!</v>
      </c>
      <c r="N31" s="12" t="e">
        <f>SUMIF('理科２学期'!$C$1:$AQ$1,"*知識理解到達率",'理科２学期'!C32:AQ32)</f>
        <v>#DIV/0!</v>
      </c>
      <c r="O31" s="12" t="e">
        <f>SUMIF('理科３学期'!$C$1:$AN$1,"*知識理解到達率",'理科３学期'!C32:AN32)</f>
        <v>#DIV/0!</v>
      </c>
      <c r="P31" s="8" t="e">
        <f t="shared" si="4"/>
        <v>#DIV/0!</v>
      </c>
      <c r="Q31" s="23" t="e">
        <f t="shared" si="5"/>
        <v>#DIV/0!</v>
      </c>
      <c r="R31" s="12" t="e">
        <f>SUMIF('理科１学期'!$C$1:$AN$1,"*合計到達率",'理科１学期'!C32:AN32)</f>
        <v>#DIV/0!</v>
      </c>
      <c r="S31" s="12" t="e">
        <f>SUMIF('理科２学期'!$C$1:$AQ$1,"*合計到達率",'理科２学期'!C32:AQ32)</f>
        <v>#DIV/0!</v>
      </c>
      <c r="T31" s="12" t="e">
        <f>SUMIF('理科３学期'!$C$1:$AN$1,"*合計到達率",'理科３学期'!C32:AN32)</f>
        <v>#DIV/0!</v>
      </c>
      <c r="U31" s="8" t="e">
        <f t="shared" si="6"/>
        <v>#DIV/0!</v>
      </c>
      <c r="V31" s="33" t="e">
        <f t="shared" si="7"/>
        <v>#DIV/0!</v>
      </c>
      <c r="W31" s="25" t="e">
        <f t="shared" si="8"/>
        <v>#DIV/0!</v>
      </c>
    </row>
    <row r="32" spans="1:23" ht="13.5">
      <c r="A32" s="6">
        <v>31</v>
      </c>
      <c r="B32" s="6">
        <f>'名簿'!B31</f>
        <v>0</v>
      </c>
      <c r="C32" s="12" t="e">
        <f>SUMIF('理科１学期'!$C$1:$AN$1,"*思考到達率",'理科１学期'!C33:AN33)</f>
        <v>#DIV/0!</v>
      </c>
      <c r="D32" s="12" t="e">
        <f>SUMIF('理科２学期'!$C$1:$AQ$1,"*思考到達率",'理科２学期'!C33:AQ33)</f>
        <v>#DIV/0!</v>
      </c>
      <c r="E32" s="12" t="e">
        <f>SUMIF('理科３学期'!$C$1:$AN$1,"*思考到達率",'理科３学期'!C33:AN33)</f>
        <v>#DIV/0!</v>
      </c>
      <c r="F32" s="8" t="e">
        <f t="shared" si="0"/>
        <v>#DIV/0!</v>
      </c>
      <c r="G32" s="23" t="e">
        <f t="shared" si="1"/>
        <v>#DIV/0!</v>
      </c>
      <c r="H32" s="12" t="e">
        <f>SUMIF('理科１学期'!$C$1:$AN$1,"*表現処理到達率",'理科１学期'!C33:AN33)</f>
        <v>#DIV/0!</v>
      </c>
      <c r="I32" s="12" t="e">
        <f>SUMIF('理科２学期'!$C$1:$AQ$1,"*表現処理到達率",'理科２学期'!C33:AQ33)</f>
        <v>#DIV/0!</v>
      </c>
      <c r="J32" s="12" t="e">
        <f>SUMIF('理科３学期'!$C$1:$AN$1,"*表現処理到達率",'理科３学期'!C33:AN33)</f>
        <v>#DIV/0!</v>
      </c>
      <c r="K32" s="8" t="e">
        <f t="shared" si="2"/>
        <v>#DIV/0!</v>
      </c>
      <c r="L32" s="23" t="e">
        <f t="shared" si="3"/>
        <v>#DIV/0!</v>
      </c>
      <c r="M32" s="12" t="e">
        <f>SUMIF('理科１学期'!$C$1:$AN$1,"*知識理解到達率",'理科１学期'!C33:AN33)</f>
        <v>#DIV/0!</v>
      </c>
      <c r="N32" s="12" t="e">
        <f>SUMIF('理科２学期'!$C$1:$AQ$1,"*知識理解到達率",'理科２学期'!C33:AQ33)</f>
        <v>#DIV/0!</v>
      </c>
      <c r="O32" s="12" t="e">
        <f>SUMIF('理科３学期'!$C$1:$AN$1,"*知識理解到達率",'理科３学期'!C33:AN33)</f>
        <v>#DIV/0!</v>
      </c>
      <c r="P32" s="8" t="e">
        <f t="shared" si="4"/>
        <v>#DIV/0!</v>
      </c>
      <c r="Q32" s="23" t="e">
        <f t="shared" si="5"/>
        <v>#DIV/0!</v>
      </c>
      <c r="R32" s="12" t="e">
        <f>SUMIF('理科１学期'!$C$1:$AN$1,"*合計到達率",'理科１学期'!C33:AN33)</f>
        <v>#DIV/0!</v>
      </c>
      <c r="S32" s="12" t="e">
        <f>SUMIF('理科２学期'!$C$1:$AQ$1,"*合計到達率",'理科２学期'!C33:AQ33)</f>
        <v>#DIV/0!</v>
      </c>
      <c r="T32" s="12" t="e">
        <f>SUMIF('理科３学期'!$C$1:$AN$1,"*合計到達率",'理科３学期'!C33:AN33)</f>
        <v>#DIV/0!</v>
      </c>
      <c r="U32" s="8" t="e">
        <f t="shared" si="6"/>
        <v>#DIV/0!</v>
      </c>
      <c r="V32" s="33" t="e">
        <f t="shared" si="7"/>
        <v>#DIV/0!</v>
      </c>
      <c r="W32" s="25" t="e">
        <f t="shared" si="8"/>
        <v>#DIV/0!</v>
      </c>
    </row>
    <row r="33" spans="1:23" ht="13.5">
      <c r="A33" s="6">
        <v>32</v>
      </c>
      <c r="B33" s="6">
        <f>'名簿'!B32</f>
        <v>0</v>
      </c>
      <c r="C33" s="12" t="e">
        <f>SUMIF('理科１学期'!$C$1:$AN$1,"*思考到達率",'理科１学期'!C34:AN34)</f>
        <v>#DIV/0!</v>
      </c>
      <c r="D33" s="12" t="e">
        <f>SUMIF('理科２学期'!$C$1:$AQ$1,"*思考到達率",'理科２学期'!C34:AQ34)</f>
        <v>#DIV/0!</v>
      </c>
      <c r="E33" s="12" t="e">
        <f>SUMIF('理科３学期'!$C$1:$AN$1,"*思考到達率",'理科３学期'!C34:AN34)</f>
        <v>#DIV/0!</v>
      </c>
      <c r="F33" s="8" t="e">
        <f t="shared" si="0"/>
        <v>#DIV/0!</v>
      </c>
      <c r="G33" s="23" t="e">
        <f t="shared" si="1"/>
        <v>#DIV/0!</v>
      </c>
      <c r="H33" s="12" t="e">
        <f>SUMIF('理科１学期'!$C$1:$AN$1,"*表現処理到達率",'理科１学期'!C34:AN34)</f>
        <v>#DIV/0!</v>
      </c>
      <c r="I33" s="12" t="e">
        <f>SUMIF('理科２学期'!$C$1:$AQ$1,"*表現処理到達率",'理科２学期'!C34:AQ34)</f>
        <v>#DIV/0!</v>
      </c>
      <c r="J33" s="12" t="e">
        <f>SUMIF('理科３学期'!$C$1:$AN$1,"*表現処理到達率",'理科３学期'!C34:AN34)</f>
        <v>#DIV/0!</v>
      </c>
      <c r="K33" s="8" t="e">
        <f t="shared" si="2"/>
        <v>#DIV/0!</v>
      </c>
      <c r="L33" s="23" t="e">
        <f t="shared" si="3"/>
        <v>#DIV/0!</v>
      </c>
      <c r="M33" s="12" t="e">
        <f>SUMIF('理科１学期'!$C$1:$AN$1,"*知識理解到達率",'理科１学期'!C34:AN34)</f>
        <v>#DIV/0!</v>
      </c>
      <c r="N33" s="12" t="e">
        <f>SUMIF('理科２学期'!$C$1:$AQ$1,"*知識理解到達率",'理科２学期'!C34:AQ34)</f>
        <v>#DIV/0!</v>
      </c>
      <c r="O33" s="12" t="e">
        <f>SUMIF('理科３学期'!$C$1:$AN$1,"*知識理解到達率",'理科３学期'!C34:AN34)</f>
        <v>#DIV/0!</v>
      </c>
      <c r="P33" s="8" t="e">
        <f t="shared" si="4"/>
        <v>#DIV/0!</v>
      </c>
      <c r="Q33" s="23" t="e">
        <f t="shared" si="5"/>
        <v>#DIV/0!</v>
      </c>
      <c r="R33" s="12" t="e">
        <f>SUMIF('理科１学期'!$C$1:$AN$1,"*合計到達率",'理科１学期'!C34:AN34)</f>
        <v>#DIV/0!</v>
      </c>
      <c r="S33" s="12" t="e">
        <f>SUMIF('理科２学期'!$C$1:$AQ$1,"*合計到達率",'理科２学期'!C34:AQ34)</f>
        <v>#DIV/0!</v>
      </c>
      <c r="T33" s="12" t="e">
        <f>SUMIF('理科３学期'!$C$1:$AN$1,"*合計到達率",'理科３学期'!C34:AN34)</f>
        <v>#DIV/0!</v>
      </c>
      <c r="U33" s="8" t="e">
        <f t="shared" si="6"/>
        <v>#DIV/0!</v>
      </c>
      <c r="V33" s="33" t="e">
        <f t="shared" si="7"/>
        <v>#DIV/0!</v>
      </c>
      <c r="W33" s="25" t="e">
        <f t="shared" si="8"/>
        <v>#DIV/0!</v>
      </c>
    </row>
    <row r="34" spans="1:23" ht="13.5">
      <c r="A34" s="6">
        <v>33</v>
      </c>
      <c r="B34" s="6">
        <f>'名簿'!B33</f>
        <v>0</v>
      </c>
      <c r="C34" s="12" t="e">
        <f>SUMIF('理科１学期'!$C$1:$AN$1,"*思考到達率",'理科１学期'!C35:AN35)</f>
        <v>#DIV/0!</v>
      </c>
      <c r="D34" s="12" t="e">
        <f>SUMIF('理科２学期'!$C$1:$AQ$1,"*思考到達率",'理科２学期'!C35:AQ35)</f>
        <v>#DIV/0!</v>
      </c>
      <c r="E34" s="12" t="e">
        <f>SUMIF('理科３学期'!$C$1:$AN$1,"*思考到達率",'理科３学期'!C35:AN35)</f>
        <v>#DIV/0!</v>
      </c>
      <c r="F34" s="8" t="e">
        <f t="shared" si="0"/>
        <v>#DIV/0!</v>
      </c>
      <c r="G34" s="23" t="e">
        <f t="shared" si="1"/>
        <v>#DIV/0!</v>
      </c>
      <c r="H34" s="12" t="e">
        <f>SUMIF('理科１学期'!$C$1:$AN$1,"*表現処理到達率",'理科１学期'!C35:AN35)</f>
        <v>#DIV/0!</v>
      </c>
      <c r="I34" s="12" t="e">
        <f>SUMIF('理科２学期'!$C$1:$AQ$1,"*表現処理到達率",'理科２学期'!C35:AQ35)</f>
        <v>#DIV/0!</v>
      </c>
      <c r="J34" s="12" t="e">
        <f>SUMIF('理科３学期'!$C$1:$AN$1,"*表現処理到達率",'理科３学期'!C35:AN35)</f>
        <v>#DIV/0!</v>
      </c>
      <c r="K34" s="8" t="e">
        <f t="shared" si="2"/>
        <v>#DIV/0!</v>
      </c>
      <c r="L34" s="23" t="e">
        <f t="shared" si="3"/>
        <v>#DIV/0!</v>
      </c>
      <c r="M34" s="12" t="e">
        <f>SUMIF('理科１学期'!$C$1:$AN$1,"*知識理解到達率",'理科１学期'!C35:AN35)</f>
        <v>#DIV/0!</v>
      </c>
      <c r="N34" s="12" t="e">
        <f>SUMIF('理科２学期'!$C$1:$AQ$1,"*知識理解到達率",'理科２学期'!C35:AQ35)</f>
        <v>#DIV/0!</v>
      </c>
      <c r="O34" s="12" t="e">
        <f>SUMIF('理科３学期'!$C$1:$AN$1,"*知識理解到達率",'理科３学期'!C35:AN35)</f>
        <v>#DIV/0!</v>
      </c>
      <c r="P34" s="8" t="e">
        <f t="shared" si="4"/>
        <v>#DIV/0!</v>
      </c>
      <c r="Q34" s="23" t="e">
        <f t="shared" si="5"/>
        <v>#DIV/0!</v>
      </c>
      <c r="R34" s="12" t="e">
        <f>SUMIF('理科１学期'!$C$1:$AN$1,"*合計到達率",'理科１学期'!C35:AN35)</f>
        <v>#DIV/0!</v>
      </c>
      <c r="S34" s="12" t="e">
        <f>SUMIF('理科２学期'!$C$1:$AQ$1,"*合計到達率",'理科２学期'!C35:AQ35)</f>
        <v>#DIV/0!</v>
      </c>
      <c r="T34" s="12" t="e">
        <f>SUMIF('理科３学期'!$C$1:$AN$1,"*合計到達率",'理科３学期'!C35:AN35)</f>
        <v>#DIV/0!</v>
      </c>
      <c r="U34" s="8" t="e">
        <f t="shared" si="6"/>
        <v>#DIV/0!</v>
      </c>
      <c r="V34" s="33" t="e">
        <f t="shared" si="7"/>
        <v>#DIV/0!</v>
      </c>
      <c r="W34" s="25" t="e">
        <f t="shared" si="8"/>
        <v>#DIV/0!</v>
      </c>
    </row>
    <row r="35" spans="1:23" ht="13.5">
      <c r="A35" s="6">
        <v>34</v>
      </c>
      <c r="B35" s="6">
        <f>'名簿'!B34</f>
        <v>0</v>
      </c>
      <c r="C35" s="12" t="e">
        <f>SUMIF('理科１学期'!$C$1:$AN$1,"*思考到達率",'理科１学期'!C36:AN36)</f>
        <v>#DIV/0!</v>
      </c>
      <c r="D35" s="12" t="e">
        <f>SUMIF('理科２学期'!$C$1:$AQ$1,"*思考到達率",'理科２学期'!C36:AQ36)</f>
        <v>#DIV/0!</v>
      </c>
      <c r="E35" s="12" t="e">
        <f>SUMIF('理科３学期'!$C$1:$AN$1,"*思考到達率",'理科３学期'!C36:AN36)</f>
        <v>#DIV/0!</v>
      </c>
      <c r="F35" s="8" t="e">
        <f t="shared" si="0"/>
        <v>#DIV/0!</v>
      </c>
      <c r="G35" s="23" t="e">
        <f t="shared" si="1"/>
        <v>#DIV/0!</v>
      </c>
      <c r="H35" s="12" t="e">
        <f>SUMIF('理科１学期'!$C$1:$AN$1,"*表現処理到達率",'理科１学期'!C36:AN36)</f>
        <v>#DIV/0!</v>
      </c>
      <c r="I35" s="12" t="e">
        <f>SUMIF('理科２学期'!$C$1:$AQ$1,"*表現処理到達率",'理科２学期'!C36:AQ36)</f>
        <v>#DIV/0!</v>
      </c>
      <c r="J35" s="12" t="e">
        <f>SUMIF('理科３学期'!$C$1:$AN$1,"*表現処理到達率",'理科３学期'!C36:AN36)</f>
        <v>#DIV/0!</v>
      </c>
      <c r="K35" s="8" t="e">
        <f t="shared" si="2"/>
        <v>#DIV/0!</v>
      </c>
      <c r="L35" s="23" t="e">
        <f t="shared" si="3"/>
        <v>#DIV/0!</v>
      </c>
      <c r="M35" s="12" t="e">
        <f>SUMIF('理科１学期'!$C$1:$AN$1,"*知識理解到達率",'理科１学期'!C36:AN36)</f>
        <v>#DIV/0!</v>
      </c>
      <c r="N35" s="12" t="e">
        <f>SUMIF('理科２学期'!$C$1:$AQ$1,"*知識理解到達率",'理科２学期'!C36:AQ36)</f>
        <v>#DIV/0!</v>
      </c>
      <c r="O35" s="12" t="e">
        <f>SUMIF('理科３学期'!$C$1:$AN$1,"*知識理解到達率",'理科３学期'!C36:AN36)</f>
        <v>#DIV/0!</v>
      </c>
      <c r="P35" s="8" t="e">
        <f t="shared" si="4"/>
        <v>#DIV/0!</v>
      </c>
      <c r="Q35" s="23" t="e">
        <f t="shared" si="5"/>
        <v>#DIV/0!</v>
      </c>
      <c r="R35" s="12" t="e">
        <f>SUMIF('理科１学期'!$C$1:$AN$1,"*合計到達率",'理科１学期'!C36:AN36)</f>
        <v>#DIV/0!</v>
      </c>
      <c r="S35" s="12" t="e">
        <f>SUMIF('理科２学期'!$C$1:$AQ$1,"*合計到達率",'理科２学期'!C36:AQ36)</f>
        <v>#DIV/0!</v>
      </c>
      <c r="T35" s="12" t="e">
        <f>SUMIF('理科３学期'!$C$1:$AN$1,"*合計到達率",'理科３学期'!C36:AN36)</f>
        <v>#DIV/0!</v>
      </c>
      <c r="U35" s="8" t="e">
        <f t="shared" si="6"/>
        <v>#DIV/0!</v>
      </c>
      <c r="V35" s="33" t="e">
        <f t="shared" si="7"/>
        <v>#DIV/0!</v>
      </c>
      <c r="W35" s="25" t="e">
        <f t="shared" si="8"/>
        <v>#DIV/0!</v>
      </c>
    </row>
    <row r="36" spans="1:23" ht="13.5">
      <c r="A36" s="6">
        <v>35</v>
      </c>
      <c r="B36" s="6">
        <f>'名簿'!B35</f>
        <v>0</v>
      </c>
      <c r="C36" s="12" t="e">
        <f>SUMIF('理科１学期'!$C$1:$AN$1,"*思考到達率",'理科１学期'!C37:AN37)</f>
        <v>#DIV/0!</v>
      </c>
      <c r="D36" s="12" t="e">
        <f>SUMIF('理科２学期'!$C$1:$AQ$1,"*思考到達率",'理科２学期'!C37:AQ37)</f>
        <v>#DIV/0!</v>
      </c>
      <c r="E36" s="12" t="e">
        <f>SUMIF('理科３学期'!$C$1:$AN$1,"*思考到達率",'理科３学期'!C37:AN37)</f>
        <v>#DIV/0!</v>
      </c>
      <c r="F36" s="8" t="e">
        <f t="shared" si="0"/>
        <v>#DIV/0!</v>
      </c>
      <c r="G36" s="23" t="e">
        <f t="shared" si="1"/>
        <v>#DIV/0!</v>
      </c>
      <c r="H36" s="12" t="e">
        <f>SUMIF('理科１学期'!$C$1:$AN$1,"*表現処理到達率",'理科１学期'!C37:AN37)</f>
        <v>#DIV/0!</v>
      </c>
      <c r="I36" s="12" t="e">
        <f>SUMIF('理科２学期'!$C$1:$AQ$1,"*表現処理到達率",'理科２学期'!C37:AQ37)</f>
        <v>#DIV/0!</v>
      </c>
      <c r="J36" s="12" t="e">
        <f>SUMIF('理科３学期'!$C$1:$AN$1,"*表現処理到達率",'理科３学期'!C37:AN37)</f>
        <v>#DIV/0!</v>
      </c>
      <c r="K36" s="8" t="e">
        <f t="shared" si="2"/>
        <v>#DIV/0!</v>
      </c>
      <c r="L36" s="23" t="e">
        <f t="shared" si="3"/>
        <v>#DIV/0!</v>
      </c>
      <c r="M36" s="12" t="e">
        <f>SUMIF('理科１学期'!$C$1:$AN$1,"*知識理解到達率",'理科１学期'!C37:AN37)</f>
        <v>#DIV/0!</v>
      </c>
      <c r="N36" s="12" t="e">
        <f>SUMIF('理科２学期'!$C$1:$AQ$1,"*知識理解到達率",'理科２学期'!C37:AQ37)</f>
        <v>#DIV/0!</v>
      </c>
      <c r="O36" s="12" t="e">
        <f>SUMIF('理科３学期'!$C$1:$AN$1,"*知識理解到達率",'理科３学期'!C37:AN37)</f>
        <v>#DIV/0!</v>
      </c>
      <c r="P36" s="8" t="e">
        <f t="shared" si="4"/>
        <v>#DIV/0!</v>
      </c>
      <c r="Q36" s="23" t="e">
        <f t="shared" si="5"/>
        <v>#DIV/0!</v>
      </c>
      <c r="R36" s="12" t="e">
        <f>SUMIF('理科１学期'!$C$1:$AN$1,"*合計到達率",'理科１学期'!C37:AN37)</f>
        <v>#DIV/0!</v>
      </c>
      <c r="S36" s="12" t="e">
        <f>SUMIF('理科２学期'!$C$1:$AQ$1,"*合計到達率",'理科２学期'!C37:AQ37)</f>
        <v>#DIV/0!</v>
      </c>
      <c r="T36" s="12" t="e">
        <f>SUMIF('理科３学期'!$C$1:$AN$1,"*合計到達率",'理科３学期'!C37:AN37)</f>
        <v>#DIV/0!</v>
      </c>
      <c r="U36" s="8" t="e">
        <f t="shared" si="6"/>
        <v>#DIV/0!</v>
      </c>
      <c r="V36" s="33" t="e">
        <f t="shared" si="7"/>
        <v>#DIV/0!</v>
      </c>
      <c r="W36" s="25" t="e">
        <f t="shared" si="8"/>
        <v>#DIV/0!</v>
      </c>
    </row>
    <row r="37" spans="1:23" ht="13.5">
      <c r="A37" s="6">
        <v>36</v>
      </c>
      <c r="B37" s="6">
        <f>'名簿'!B36</f>
        <v>0</v>
      </c>
      <c r="C37" s="12" t="e">
        <f>SUMIF('理科１学期'!$C$1:$AN$1,"*思考到達率",'理科１学期'!C38:AN38)</f>
        <v>#DIV/0!</v>
      </c>
      <c r="D37" s="12" t="e">
        <f>SUMIF('理科２学期'!$C$1:$AQ$1,"*思考到達率",'理科２学期'!C38:AQ38)</f>
        <v>#DIV/0!</v>
      </c>
      <c r="E37" s="12" t="e">
        <f>SUMIF('理科３学期'!$C$1:$AN$1,"*思考到達率",'理科３学期'!C38:AN38)</f>
        <v>#DIV/0!</v>
      </c>
      <c r="F37" s="8" t="e">
        <f t="shared" si="0"/>
        <v>#DIV/0!</v>
      </c>
      <c r="G37" s="23" t="e">
        <f t="shared" si="1"/>
        <v>#DIV/0!</v>
      </c>
      <c r="H37" s="12" t="e">
        <f>SUMIF('理科１学期'!$C$1:$AN$1,"*表現処理到達率",'理科１学期'!C38:AN38)</f>
        <v>#DIV/0!</v>
      </c>
      <c r="I37" s="12" t="e">
        <f>SUMIF('理科２学期'!$C$1:$AQ$1,"*表現処理到達率",'理科２学期'!C38:AQ38)</f>
        <v>#DIV/0!</v>
      </c>
      <c r="J37" s="12" t="e">
        <f>SUMIF('理科３学期'!$C$1:$AN$1,"*表現処理到達率",'理科３学期'!C38:AN38)</f>
        <v>#DIV/0!</v>
      </c>
      <c r="K37" s="8" t="e">
        <f t="shared" si="2"/>
        <v>#DIV/0!</v>
      </c>
      <c r="L37" s="23" t="e">
        <f t="shared" si="3"/>
        <v>#DIV/0!</v>
      </c>
      <c r="M37" s="12" t="e">
        <f>SUMIF('理科１学期'!$C$1:$AN$1,"*知識理解到達率",'理科１学期'!C38:AN38)</f>
        <v>#DIV/0!</v>
      </c>
      <c r="N37" s="12" t="e">
        <f>SUMIF('理科２学期'!$C$1:$AQ$1,"*知識理解到達率",'理科２学期'!C38:AQ38)</f>
        <v>#DIV/0!</v>
      </c>
      <c r="O37" s="12" t="e">
        <f>SUMIF('理科３学期'!$C$1:$AN$1,"*知識理解到達率",'理科３学期'!C38:AN38)</f>
        <v>#DIV/0!</v>
      </c>
      <c r="P37" s="8" t="e">
        <f t="shared" si="4"/>
        <v>#DIV/0!</v>
      </c>
      <c r="Q37" s="23" t="e">
        <f t="shared" si="5"/>
        <v>#DIV/0!</v>
      </c>
      <c r="R37" s="12" t="e">
        <f>SUMIF('理科１学期'!$C$1:$AN$1,"*合計到達率",'理科１学期'!C38:AN38)</f>
        <v>#DIV/0!</v>
      </c>
      <c r="S37" s="12" t="e">
        <f>SUMIF('理科２学期'!$C$1:$AQ$1,"*合計到達率",'理科２学期'!C38:AQ38)</f>
        <v>#DIV/0!</v>
      </c>
      <c r="T37" s="12" t="e">
        <f>SUMIF('理科３学期'!$C$1:$AN$1,"*合計到達率",'理科３学期'!C38:AN38)</f>
        <v>#DIV/0!</v>
      </c>
      <c r="U37" s="8" t="e">
        <f t="shared" si="6"/>
        <v>#DIV/0!</v>
      </c>
      <c r="V37" s="33" t="e">
        <f t="shared" si="7"/>
        <v>#DIV/0!</v>
      </c>
      <c r="W37" s="25" t="e">
        <f t="shared" si="8"/>
        <v>#DIV/0!</v>
      </c>
    </row>
    <row r="38" spans="1:23" ht="13.5">
      <c r="A38" s="6">
        <v>37</v>
      </c>
      <c r="B38" s="6">
        <f>'名簿'!B37</f>
        <v>0</v>
      </c>
      <c r="C38" s="12" t="e">
        <f>SUMIF('理科１学期'!$C$1:$AN$1,"*思考到達率",'理科１学期'!C39:AN39)</f>
        <v>#DIV/0!</v>
      </c>
      <c r="D38" s="12" t="e">
        <f>SUMIF('理科２学期'!$C$1:$AQ$1,"*思考到達率",'理科２学期'!C39:AQ39)</f>
        <v>#DIV/0!</v>
      </c>
      <c r="E38" s="12" t="e">
        <f>SUMIF('理科３学期'!$C$1:$AN$1,"*思考到達率",'理科３学期'!C39:AN39)</f>
        <v>#DIV/0!</v>
      </c>
      <c r="F38" s="8" t="e">
        <f t="shared" si="0"/>
        <v>#DIV/0!</v>
      </c>
      <c r="G38" s="23" t="e">
        <f t="shared" si="1"/>
        <v>#DIV/0!</v>
      </c>
      <c r="H38" s="12" t="e">
        <f>SUMIF('理科１学期'!$C$1:$AN$1,"*表現処理到達率",'理科１学期'!C39:AN39)</f>
        <v>#DIV/0!</v>
      </c>
      <c r="I38" s="12" t="e">
        <f>SUMIF('理科２学期'!$C$1:$AQ$1,"*表現処理到達率",'理科２学期'!C39:AQ39)</f>
        <v>#DIV/0!</v>
      </c>
      <c r="J38" s="12" t="e">
        <f>SUMIF('理科３学期'!$C$1:$AN$1,"*表現処理到達率",'理科３学期'!C39:AN39)</f>
        <v>#DIV/0!</v>
      </c>
      <c r="K38" s="8" t="e">
        <f t="shared" si="2"/>
        <v>#DIV/0!</v>
      </c>
      <c r="L38" s="23" t="e">
        <f t="shared" si="3"/>
        <v>#DIV/0!</v>
      </c>
      <c r="M38" s="12" t="e">
        <f>SUMIF('理科１学期'!$C$1:$AN$1,"*知識理解到達率",'理科１学期'!C39:AN39)</f>
        <v>#DIV/0!</v>
      </c>
      <c r="N38" s="12" t="e">
        <f>SUMIF('理科２学期'!$C$1:$AQ$1,"*知識理解到達率",'理科２学期'!C39:AQ39)</f>
        <v>#DIV/0!</v>
      </c>
      <c r="O38" s="12" t="e">
        <f>SUMIF('理科３学期'!$C$1:$AN$1,"*知識理解到達率",'理科３学期'!C39:AN39)</f>
        <v>#DIV/0!</v>
      </c>
      <c r="P38" s="8" t="e">
        <f t="shared" si="4"/>
        <v>#DIV/0!</v>
      </c>
      <c r="Q38" s="23" t="e">
        <f t="shared" si="5"/>
        <v>#DIV/0!</v>
      </c>
      <c r="R38" s="12" t="e">
        <f>SUMIF('理科１学期'!$C$1:$AN$1,"*合計到達率",'理科１学期'!C39:AN39)</f>
        <v>#DIV/0!</v>
      </c>
      <c r="S38" s="12" t="e">
        <f>SUMIF('理科２学期'!$C$1:$AQ$1,"*合計到達率",'理科２学期'!C39:AQ39)</f>
        <v>#DIV/0!</v>
      </c>
      <c r="T38" s="12" t="e">
        <f>SUMIF('理科３学期'!$C$1:$AN$1,"*合計到達率",'理科３学期'!C39:AN39)</f>
        <v>#DIV/0!</v>
      </c>
      <c r="U38" s="8" t="e">
        <f t="shared" si="6"/>
        <v>#DIV/0!</v>
      </c>
      <c r="V38" s="33" t="e">
        <f t="shared" si="7"/>
        <v>#DIV/0!</v>
      </c>
      <c r="W38" s="25" t="e">
        <f t="shared" si="8"/>
        <v>#DIV/0!</v>
      </c>
    </row>
    <row r="39" spans="1:23" ht="13.5">
      <c r="A39" s="6">
        <v>38</v>
      </c>
      <c r="B39" s="6">
        <f>'名簿'!B38</f>
        <v>0</v>
      </c>
      <c r="C39" s="12" t="e">
        <f>SUMIF('理科１学期'!$C$1:$AN$1,"*思考到達率",'理科１学期'!C40:AN40)</f>
        <v>#DIV/0!</v>
      </c>
      <c r="D39" s="12" t="e">
        <f>SUMIF('理科２学期'!$C$1:$AQ$1,"*思考到達率",'理科２学期'!C40:AQ40)</f>
        <v>#DIV/0!</v>
      </c>
      <c r="E39" s="12" t="e">
        <f>SUMIF('理科３学期'!$C$1:$AN$1,"*思考到達率",'理科３学期'!C40:AN40)</f>
        <v>#DIV/0!</v>
      </c>
      <c r="F39" s="8" t="e">
        <f t="shared" si="0"/>
        <v>#DIV/0!</v>
      </c>
      <c r="G39" s="23" t="e">
        <f t="shared" si="1"/>
        <v>#DIV/0!</v>
      </c>
      <c r="H39" s="12" t="e">
        <f>SUMIF('理科１学期'!$C$1:$AN$1,"*表現処理到達率",'理科１学期'!C40:AN40)</f>
        <v>#DIV/0!</v>
      </c>
      <c r="I39" s="12" t="e">
        <f>SUMIF('理科２学期'!$C$1:$AQ$1,"*表現処理到達率",'理科２学期'!C40:AQ40)</f>
        <v>#DIV/0!</v>
      </c>
      <c r="J39" s="12" t="e">
        <f>SUMIF('理科３学期'!$C$1:$AN$1,"*表現処理到達率",'理科３学期'!C40:AN40)</f>
        <v>#DIV/0!</v>
      </c>
      <c r="K39" s="8" t="e">
        <f t="shared" si="2"/>
        <v>#DIV/0!</v>
      </c>
      <c r="L39" s="23" t="e">
        <f t="shared" si="3"/>
        <v>#DIV/0!</v>
      </c>
      <c r="M39" s="12" t="e">
        <f>SUMIF('理科１学期'!$C$1:$AN$1,"*知識理解到達率",'理科１学期'!C40:AN40)</f>
        <v>#DIV/0!</v>
      </c>
      <c r="N39" s="12" t="e">
        <f>SUMIF('理科２学期'!$C$1:$AQ$1,"*知識理解到達率",'理科２学期'!C40:AQ40)</f>
        <v>#DIV/0!</v>
      </c>
      <c r="O39" s="12" t="e">
        <f>SUMIF('理科３学期'!$C$1:$AN$1,"*知識理解到達率",'理科３学期'!C40:AN40)</f>
        <v>#DIV/0!</v>
      </c>
      <c r="P39" s="8" t="e">
        <f t="shared" si="4"/>
        <v>#DIV/0!</v>
      </c>
      <c r="Q39" s="23" t="e">
        <f t="shared" si="5"/>
        <v>#DIV/0!</v>
      </c>
      <c r="R39" s="12" t="e">
        <f>SUMIF('理科１学期'!$C$1:$AN$1,"*合計到達率",'理科１学期'!C40:AN40)</f>
        <v>#DIV/0!</v>
      </c>
      <c r="S39" s="12" t="e">
        <f>SUMIF('理科２学期'!$C$1:$AQ$1,"*合計到達率",'理科２学期'!C40:AQ40)</f>
        <v>#DIV/0!</v>
      </c>
      <c r="T39" s="12" t="e">
        <f>SUMIF('理科３学期'!$C$1:$AN$1,"*合計到達率",'理科３学期'!C40:AN40)</f>
        <v>#DIV/0!</v>
      </c>
      <c r="U39" s="8" t="e">
        <f t="shared" si="6"/>
        <v>#DIV/0!</v>
      </c>
      <c r="V39" s="33" t="e">
        <f t="shared" si="7"/>
        <v>#DIV/0!</v>
      </c>
      <c r="W39" s="25" t="e">
        <f t="shared" si="8"/>
        <v>#DIV/0!</v>
      </c>
    </row>
    <row r="40" spans="1:23" ht="13.5">
      <c r="A40" s="6">
        <v>39</v>
      </c>
      <c r="B40" s="6">
        <f>'名簿'!B39</f>
        <v>0</v>
      </c>
      <c r="C40" s="12" t="e">
        <f>SUMIF('理科１学期'!$C$1:$AN$1,"*思考到達率",'理科１学期'!C41:AN41)</f>
        <v>#DIV/0!</v>
      </c>
      <c r="D40" s="12" t="e">
        <f>SUMIF('理科２学期'!$C$1:$AQ$1,"*思考到達率",'理科２学期'!C41:AQ41)</f>
        <v>#DIV/0!</v>
      </c>
      <c r="E40" s="12" t="e">
        <f>SUMIF('理科３学期'!$C$1:$AN$1,"*思考到達率",'理科３学期'!C41:AN41)</f>
        <v>#DIV/0!</v>
      </c>
      <c r="F40" s="8" t="e">
        <f t="shared" si="0"/>
        <v>#DIV/0!</v>
      </c>
      <c r="G40" s="23" t="e">
        <f t="shared" si="1"/>
        <v>#DIV/0!</v>
      </c>
      <c r="H40" s="12" t="e">
        <f>SUMIF('理科１学期'!$C$1:$AN$1,"*表現処理到達率",'理科１学期'!C41:AN41)</f>
        <v>#DIV/0!</v>
      </c>
      <c r="I40" s="12" t="e">
        <f>SUMIF('理科２学期'!$C$1:$AQ$1,"*表現処理到達率",'理科２学期'!C41:AQ41)</f>
        <v>#DIV/0!</v>
      </c>
      <c r="J40" s="12" t="e">
        <f>SUMIF('理科３学期'!$C$1:$AN$1,"*表現処理到達率",'理科３学期'!C41:AN41)</f>
        <v>#DIV/0!</v>
      </c>
      <c r="K40" s="8" t="e">
        <f t="shared" si="2"/>
        <v>#DIV/0!</v>
      </c>
      <c r="L40" s="23" t="e">
        <f t="shared" si="3"/>
        <v>#DIV/0!</v>
      </c>
      <c r="M40" s="12" t="e">
        <f>SUMIF('理科１学期'!$C$1:$AN$1,"*知識理解到達率",'理科１学期'!C41:AN41)</f>
        <v>#DIV/0!</v>
      </c>
      <c r="N40" s="12" t="e">
        <f>SUMIF('理科２学期'!$C$1:$AQ$1,"*知識理解到達率",'理科２学期'!C41:AQ41)</f>
        <v>#DIV/0!</v>
      </c>
      <c r="O40" s="12" t="e">
        <f>SUMIF('理科３学期'!$C$1:$AN$1,"*知識理解到達率",'理科３学期'!C41:AN41)</f>
        <v>#DIV/0!</v>
      </c>
      <c r="P40" s="8" t="e">
        <f t="shared" si="4"/>
        <v>#DIV/0!</v>
      </c>
      <c r="Q40" s="23" t="e">
        <f t="shared" si="5"/>
        <v>#DIV/0!</v>
      </c>
      <c r="R40" s="12" t="e">
        <f>SUMIF('理科１学期'!$C$1:$AN$1,"*合計到達率",'理科１学期'!C41:AN41)</f>
        <v>#DIV/0!</v>
      </c>
      <c r="S40" s="12" t="e">
        <f>SUMIF('理科２学期'!$C$1:$AQ$1,"*合計到達率",'理科２学期'!C41:AQ41)</f>
        <v>#DIV/0!</v>
      </c>
      <c r="T40" s="12" t="e">
        <f>SUMIF('理科３学期'!$C$1:$AN$1,"*合計到達率",'理科３学期'!C41:AN41)</f>
        <v>#DIV/0!</v>
      </c>
      <c r="U40" s="8" t="e">
        <f t="shared" si="6"/>
        <v>#DIV/0!</v>
      </c>
      <c r="V40" s="33" t="e">
        <f t="shared" si="7"/>
        <v>#DIV/0!</v>
      </c>
      <c r="W40" s="25" t="e">
        <f t="shared" si="8"/>
        <v>#DIV/0!</v>
      </c>
    </row>
    <row r="41" spans="1:23" ht="13.5">
      <c r="A41" s="6">
        <v>40</v>
      </c>
      <c r="B41" s="6">
        <f>'名簿'!B40</f>
        <v>0</v>
      </c>
      <c r="C41" s="12" t="e">
        <f>SUMIF('理科１学期'!$C$1:$AN$1,"*思考到達率",'理科１学期'!C42:AN42)</f>
        <v>#DIV/0!</v>
      </c>
      <c r="D41" s="12" t="e">
        <f>SUMIF('理科２学期'!$C$1:$AQ$1,"*思考到達率",'理科２学期'!C42:AQ42)</f>
        <v>#DIV/0!</v>
      </c>
      <c r="E41" s="12" t="e">
        <f>SUMIF('理科３学期'!$C$1:$AN$1,"*思考到達率",'理科３学期'!C42:AN42)</f>
        <v>#DIV/0!</v>
      </c>
      <c r="F41" s="8" t="e">
        <f t="shared" si="0"/>
        <v>#DIV/0!</v>
      </c>
      <c r="G41" s="23" t="e">
        <f t="shared" si="1"/>
        <v>#DIV/0!</v>
      </c>
      <c r="H41" s="12" t="e">
        <f>SUMIF('理科１学期'!$C$1:$AN$1,"*表現処理到達率",'理科１学期'!C42:AN42)</f>
        <v>#DIV/0!</v>
      </c>
      <c r="I41" s="12" t="e">
        <f>SUMIF('理科２学期'!$C$1:$AQ$1,"*表現処理到達率",'理科２学期'!C42:AQ42)</f>
        <v>#DIV/0!</v>
      </c>
      <c r="J41" s="12" t="e">
        <f>SUMIF('理科３学期'!$C$1:$AN$1,"*表現処理到達率",'理科３学期'!C42:AN42)</f>
        <v>#DIV/0!</v>
      </c>
      <c r="K41" s="8" t="e">
        <f t="shared" si="2"/>
        <v>#DIV/0!</v>
      </c>
      <c r="L41" s="23" t="e">
        <f t="shared" si="3"/>
        <v>#DIV/0!</v>
      </c>
      <c r="M41" s="12" t="e">
        <f>SUMIF('理科１学期'!$C$1:$AN$1,"*知識理解到達率",'理科１学期'!C42:AN42)</f>
        <v>#DIV/0!</v>
      </c>
      <c r="N41" s="12" t="e">
        <f>SUMIF('理科２学期'!$C$1:$AQ$1,"*知識理解到達率",'理科２学期'!C42:AQ42)</f>
        <v>#DIV/0!</v>
      </c>
      <c r="O41" s="12" t="e">
        <f>SUMIF('理科３学期'!$C$1:$AN$1,"*知識理解到達率",'理科３学期'!C42:AN42)</f>
        <v>#DIV/0!</v>
      </c>
      <c r="P41" s="8" t="e">
        <f t="shared" si="4"/>
        <v>#DIV/0!</v>
      </c>
      <c r="Q41" s="23" t="e">
        <f t="shared" si="5"/>
        <v>#DIV/0!</v>
      </c>
      <c r="R41" s="12" t="e">
        <f>SUMIF('理科１学期'!$C$1:$AN$1,"*合計到達率",'理科１学期'!C42:AN42)</f>
        <v>#DIV/0!</v>
      </c>
      <c r="S41" s="12" t="e">
        <f>SUMIF('理科２学期'!$C$1:$AQ$1,"*合計到達率",'理科２学期'!C42:AQ42)</f>
        <v>#DIV/0!</v>
      </c>
      <c r="T41" s="12" t="e">
        <f>SUMIF('理科３学期'!$C$1:$AN$1,"*合計到達率",'理科３学期'!C42:AN42)</f>
        <v>#DIV/0!</v>
      </c>
      <c r="U41" s="8" t="e">
        <f t="shared" si="6"/>
        <v>#DIV/0!</v>
      </c>
      <c r="V41" s="33" t="e">
        <f t="shared" si="7"/>
        <v>#DIV/0!</v>
      </c>
      <c r="W41" s="25" t="e">
        <f t="shared" si="8"/>
        <v>#DIV/0!</v>
      </c>
    </row>
  </sheetData>
  <sheetProtection sheet="1" objects="1" scenarios="1"/>
  <printOptions gridLines="1"/>
  <pageMargins left="0.787" right="0.787" top="0.984" bottom="0.984" header="0.512" footer="0.512"/>
  <pageSetup fitToHeight="1" fitToWidth="1" horizontalDpi="720" verticalDpi="720" orientation="landscape" paperSize="9" scale="71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C29" sqref="C29"/>
    </sheetView>
  </sheetViews>
  <sheetFormatPr defaultColWidth="9.00390625" defaultRowHeight="13.5"/>
  <cols>
    <col min="2" max="2" width="18.625" style="0" customWidth="1"/>
  </cols>
  <sheetData>
    <row r="1" spans="1:2" ht="14.25">
      <c r="A1">
        <v>1</v>
      </c>
      <c r="B1" s="30"/>
    </row>
    <row r="2" spans="1:2" ht="14.25">
      <c r="A2">
        <v>2</v>
      </c>
      <c r="B2" s="30"/>
    </row>
    <row r="3" spans="1:2" ht="14.25">
      <c r="A3">
        <v>3</v>
      </c>
      <c r="B3" s="30"/>
    </row>
    <row r="4" spans="1:2" ht="14.25">
      <c r="A4">
        <v>4</v>
      </c>
      <c r="B4" s="30"/>
    </row>
    <row r="5" spans="1:2" ht="14.25">
      <c r="A5">
        <v>5</v>
      </c>
      <c r="B5" s="30"/>
    </row>
    <row r="6" spans="1:2" ht="14.25">
      <c r="A6">
        <v>6</v>
      </c>
      <c r="B6" s="30"/>
    </row>
    <row r="7" spans="1:2" ht="14.25">
      <c r="A7">
        <v>7</v>
      </c>
      <c r="B7" s="30"/>
    </row>
    <row r="8" spans="1:2" ht="14.25">
      <c r="A8">
        <v>8</v>
      </c>
      <c r="B8" s="30"/>
    </row>
    <row r="9" spans="1:2" ht="14.25">
      <c r="A9">
        <v>9</v>
      </c>
      <c r="B9" s="30"/>
    </row>
    <row r="10" spans="1:2" ht="14.25">
      <c r="A10">
        <v>10</v>
      </c>
      <c r="B10" s="30"/>
    </row>
    <row r="11" spans="1:2" ht="14.25">
      <c r="A11">
        <v>11</v>
      </c>
      <c r="B11" s="30"/>
    </row>
    <row r="12" spans="1:2" ht="14.25">
      <c r="A12">
        <v>12</v>
      </c>
      <c r="B12" s="30"/>
    </row>
    <row r="13" spans="1:2" ht="14.25">
      <c r="A13">
        <v>13</v>
      </c>
      <c r="B13" s="30"/>
    </row>
    <row r="14" spans="1:2" ht="14.25">
      <c r="A14">
        <v>14</v>
      </c>
      <c r="B14" s="30"/>
    </row>
    <row r="15" spans="1:2" ht="14.25">
      <c r="A15">
        <v>15</v>
      </c>
      <c r="B15" s="30"/>
    </row>
    <row r="16" spans="1:2" ht="14.25">
      <c r="A16">
        <v>16</v>
      </c>
      <c r="B16" s="30"/>
    </row>
    <row r="17" spans="1:2" ht="14.25">
      <c r="A17">
        <v>17</v>
      </c>
      <c r="B17" s="30"/>
    </row>
    <row r="18" spans="1:2" ht="14.25">
      <c r="A18">
        <v>18</v>
      </c>
      <c r="B18" s="30"/>
    </row>
    <row r="19" spans="1:2" ht="14.25">
      <c r="A19">
        <v>19</v>
      </c>
      <c r="B19" s="30"/>
    </row>
    <row r="20" spans="1:2" ht="14.25">
      <c r="A20">
        <v>20</v>
      </c>
      <c r="B20" s="30"/>
    </row>
    <row r="21" spans="1:2" ht="14.25">
      <c r="A21">
        <v>21</v>
      </c>
      <c r="B21" s="31"/>
    </row>
    <row r="22" spans="1:2" ht="14.25">
      <c r="A22">
        <v>22</v>
      </c>
      <c r="B22" s="30"/>
    </row>
    <row r="23" spans="1:2" ht="14.25">
      <c r="A23">
        <v>23</v>
      </c>
      <c r="B23" s="30"/>
    </row>
    <row r="24" spans="1:2" ht="14.25">
      <c r="A24">
        <v>24</v>
      </c>
      <c r="B24" s="30"/>
    </row>
    <row r="25" spans="1:2" ht="14.25">
      <c r="A25">
        <v>25</v>
      </c>
      <c r="B25" s="30"/>
    </row>
    <row r="26" spans="1:2" ht="14.25">
      <c r="A26">
        <v>26</v>
      </c>
      <c r="B26" s="30"/>
    </row>
    <row r="27" spans="1:2" ht="14.25">
      <c r="A27">
        <v>27</v>
      </c>
      <c r="B27" s="30"/>
    </row>
    <row r="28" spans="1:2" ht="14.25">
      <c r="A28">
        <v>28</v>
      </c>
      <c r="B28" s="31"/>
    </row>
    <row r="29" spans="1:2" ht="14.25">
      <c r="A29">
        <v>29</v>
      </c>
      <c r="B29" s="30"/>
    </row>
    <row r="30" spans="1:2" ht="14.25">
      <c r="A30">
        <v>30</v>
      </c>
      <c r="B30" s="30"/>
    </row>
    <row r="31" spans="1:2" ht="14.25">
      <c r="A31">
        <v>31</v>
      </c>
      <c r="B31" s="30"/>
    </row>
    <row r="32" spans="1:2" ht="14.25">
      <c r="A32">
        <v>32</v>
      </c>
      <c r="B32" s="31"/>
    </row>
    <row r="33" spans="1:2" ht="14.25">
      <c r="A33">
        <v>33</v>
      </c>
      <c r="B33" s="30"/>
    </row>
    <row r="34" spans="1:2" ht="14.25">
      <c r="A34">
        <v>34</v>
      </c>
      <c r="B34" s="30"/>
    </row>
    <row r="35" spans="1:2" ht="14.25">
      <c r="A35">
        <v>35</v>
      </c>
      <c r="B35" s="30"/>
    </row>
    <row r="36" spans="1:2" ht="14.25">
      <c r="A36">
        <v>36</v>
      </c>
      <c r="B36" s="30"/>
    </row>
    <row r="37" ht="13.5">
      <c r="A37">
        <v>37</v>
      </c>
    </row>
    <row r="38" ht="13.5">
      <c r="A38">
        <v>38</v>
      </c>
    </row>
    <row r="39" ht="13.5">
      <c r="A39">
        <v>39</v>
      </c>
    </row>
    <row r="40" ht="13.5">
      <c r="A40">
        <v>40</v>
      </c>
    </row>
  </sheetData>
  <sheetProtection/>
  <conditionalFormatting sqref="B1:B36">
    <cfRule type="expression" priority="1" dxfId="2" stopIfTrue="1">
      <formula>$AI1="転入"</formula>
    </cfRule>
    <cfRule type="expression" priority="2" dxfId="3" stopIfTrue="1">
      <formula>$AI1="転出"</formula>
    </cfRule>
  </conditionalFormatting>
  <dataValidations count="1">
    <dataValidation allowBlank="1" showInputMessage="1" showErrorMessage="1" imeMode="on" sqref="B23:B28 B31 B1:B21"/>
  </dataValidation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pane xSplit="2" ySplit="1" topLeftCell="C17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K27" sqref="K27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17" width="4.625" style="16" customWidth="1"/>
    <col min="18" max="19" width="4.625" style="17" customWidth="1"/>
    <col min="20" max="20" width="4.625" style="18" customWidth="1"/>
    <col min="21" max="23" width="4.625" style="17" customWidth="1"/>
    <col min="24" max="24" width="4.625" style="18" customWidth="1"/>
    <col min="25" max="27" width="4.625" style="17" customWidth="1"/>
    <col min="28" max="28" width="4.625" style="18" customWidth="1"/>
    <col min="29" max="31" width="4.625" style="17" customWidth="1"/>
    <col min="32" max="32" width="4.625" style="18" customWidth="1"/>
    <col min="33" max="34" width="4.625" style="17" customWidth="1"/>
    <col min="35" max="35" width="4.625" style="19" customWidth="1"/>
    <col min="36" max="36" width="4.625" style="18" customWidth="1"/>
    <col min="37" max="37" width="4.625" style="17" customWidth="1"/>
    <col min="38" max="38" width="6.625" style="15" customWidth="1"/>
    <col min="39" max="39" width="6.625" style="20" customWidth="1"/>
    <col min="40" max="40" width="6.625" style="15" customWidth="1"/>
    <col min="41" max="16384" width="9.00390625" style="15" customWidth="1"/>
  </cols>
  <sheetData>
    <row r="1" spans="1:38" s="6" customFormat="1" ht="67.5">
      <c r="A1" s="1" t="s">
        <v>3</v>
      </c>
      <c r="B1" s="1" t="s">
        <v>1</v>
      </c>
      <c r="C1" s="2" t="s">
        <v>55</v>
      </c>
      <c r="D1" s="2" t="s">
        <v>56</v>
      </c>
      <c r="E1" s="2" t="s">
        <v>58</v>
      </c>
      <c r="F1" s="2" t="s">
        <v>59</v>
      </c>
      <c r="G1" s="2" t="s">
        <v>62</v>
      </c>
      <c r="H1" s="2" t="s">
        <v>63</v>
      </c>
      <c r="I1" s="2" t="s">
        <v>65</v>
      </c>
      <c r="J1" s="2" t="s">
        <v>66</v>
      </c>
      <c r="K1" s="2" t="s">
        <v>140</v>
      </c>
      <c r="L1" s="2" t="s">
        <v>69</v>
      </c>
      <c r="M1" s="2" t="s">
        <v>10</v>
      </c>
      <c r="N1" s="2"/>
      <c r="O1" s="2"/>
      <c r="P1" s="2"/>
      <c r="Q1" s="2"/>
      <c r="R1" s="3" t="s">
        <v>141</v>
      </c>
      <c r="S1" s="3" t="s">
        <v>142</v>
      </c>
      <c r="T1" s="4" t="s">
        <v>143</v>
      </c>
      <c r="U1" s="3" t="s">
        <v>138</v>
      </c>
      <c r="V1" s="3" t="s">
        <v>11</v>
      </c>
      <c r="W1" s="3" t="s">
        <v>32</v>
      </c>
      <c r="X1" s="4" t="s">
        <v>7</v>
      </c>
      <c r="Y1" s="3" t="s">
        <v>138</v>
      </c>
      <c r="Z1" s="3" t="s">
        <v>6</v>
      </c>
      <c r="AA1" s="3" t="s">
        <v>33</v>
      </c>
      <c r="AB1" s="4" t="s">
        <v>8</v>
      </c>
      <c r="AC1" s="3" t="s">
        <v>138</v>
      </c>
      <c r="AD1" s="3" t="s">
        <v>9</v>
      </c>
      <c r="AE1" s="3" t="s">
        <v>34</v>
      </c>
      <c r="AF1" s="4" t="s">
        <v>10</v>
      </c>
      <c r="AG1" s="3" t="s">
        <v>138</v>
      </c>
      <c r="AH1" s="3" t="s">
        <v>5</v>
      </c>
      <c r="AI1" s="5" t="s">
        <v>35</v>
      </c>
      <c r="AJ1" s="4" t="s">
        <v>0</v>
      </c>
      <c r="AK1" s="3" t="s">
        <v>2</v>
      </c>
      <c r="AL1" s="1" t="s">
        <v>139</v>
      </c>
    </row>
    <row r="2" spans="1:38" s="6" customFormat="1" ht="13.5">
      <c r="A2" s="1"/>
      <c r="B2" s="1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>
        <f>SUMIF($C$1:$Q$1,"*話す聞く",C2:Q2)</f>
        <v>0</v>
      </c>
      <c r="S2" s="8" t="e">
        <f>R2/$R$2</f>
        <v>#DIV/0!</v>
      </c>
      <c r="T2" s="9"/>
      <c r="U2" s="3">
        <f>COUNTIF($T$3:$T$50,"◎")</f>
        <v>0</v>
      </c>
      <c r="V2" s="7">
        <f aca="true" t="shared" si="0" ref="V2:V42">SUMIF($C$1:$Q$1,"*書く",C2:Q2)</f>
        <v>0</v>
      </c>
      <c r="W2" s="8" t="e">
        <f>V2/$V$2</f>
        <v>#DIV/0!</v>
      </c>
      <c r="X2" s="4"/>
      <c r="Y2" s="3">
        <f>COUNTIF($X$3:$X$50,"◎")</f>
        <v>0</v>
      </c>
      <c r="Z2" s="7">
        <f aca="true" t="shared" si="1" ref="Z2:Z42">SUMIF($C$1:$Q$1,"*読む",C2:Q2)</f>
        <v>0</v>
      </c>
      <c r="AA2" s="8" t="e">
        <f>Z2/$Z$2</f>
        <v>#DIV/0!</v>
      </c>
      <c r="AB2" s="4"/>
      <c r="AC2" s="3">
        <f>COUNTIF($AB$3:$AB$50,"◎")</f>
        <v>0</v>
      </c>
      <c r="AD2" s="7">
        <f aca="true" t="shared" si="2" ref="AD2:AD42">SUMIF($C$1:$Q$1,"*言語",C2:Q2)</f>
        <v>0</v>
      </c>
      <c r="AE2" s="8" t="e">
        <f>AD2/$AD$2</f>
        <v>#DIV/0!</v>
      </c>
      <c r="AF2" s="4"/>
      <c r="AG2" s="3">
        <f>COUNTIF($AF$3:$AF$50,"◎")</f>
        <v>0</v>
      </c>
      <c r="AH2" s="7">
        <f aca="true" t="shared" si="3" ref="AH2:AH42">SUM(C2:Q2)</f>
        <v>0</v>
      </c>
      <c r="AI2" s="8" t="e">
        <f>AH2/$AH$2</f>
        <v>#DIV/0!</v>
      </c>
      <c r="AJ2" s="4"/>
      <c r="AK2" s="3"/>
      <c r="AL2" s="6">
        <f>COUNTIF($AJ$3:$AJ$50,"a")</f>
        <v>0</v>
      </c>
    </row>
    <row r="3" spans="1:39" s="6" customFormat="1" ht="13.5">
      <c r="A3" s="6">
        <v>1</v>
      </c>
      <c r="B3" s="6">
        <f>'名簿'!B1</f>
        <v>0</v>
      </c>
      <c r="C3" s="2"/>
      <c r="D3" s="2"/>
      <c r="E3" s="11"/>
      <c r="F3" s="11"/>
      <c r="G3" s="11"/>
      <c r="H3" s="11"/>
      <c r="I3" s="2"/>
      <c r="J3" s="2"/>
      <c r="K3" s="11"/>
      <c r="L3" s="11"/>
      <c r="M3" s="10"/>
      <c r="N3" s="10"/>
      <c r="O3" s="10"/>
      <c r="P3" s="10"/>
      <c r="Q3" s="10"/>
      <c r="R3" s="7">
        <f aca="true" t="shared" si="4" ref="R3:R42">SUMIF($C$1:$Q$1,"*話す聞く",C3:Q3)</f>
        <v>0</v>
      </c>
      <c r="S3" s="8" t="e">
        <f aca="true" t="shared" si="5" ref="S3:S42">R3/$R$2</f>
        <v>#DIV/0!</v>
      </c>
      <c r="T3" s="9" t="e">
        <f aca="true" t="shared" si="6" ref="T3:T42">VLOOKUP(S3,$AM$5:$AN$8,2)</f>
        <v>#DIV/0!</v>
      </c>
      <c r="U3" s="3">
        <f>COUNTIF($T$3:$T$50,"○")</f>
        <v>0</v>
      </c>
      <c r="V3" s="7">
        <f t="shared" si="0"/>
        <v>0</v>
      </c>
      <c r="W3" s="8" t="e">
        <f aca="true" t="shared" si="7" ref="W3:W42">V3/$V$2</f>
        <v>#DIV/0!</v>
      </c>
      <c r="X3" s="9" t="e">
        <f aca="true" t="shared" si="8" ref="X3:X42">VLOOKUP(W3,$AM$5:$AN$8,2)</f>
        <v>#DIV/0!</v>
      </c>
      <c r="Y3" s="3">
        <f>COUNTIF($X$3:$X$50,"○")</f>
        <v>0</v>
      </c>
      <c r="Z3" s="7">
        <f t="shared" si="1"/>
        <v>0</v>
      </c>
      <c r="AA3" s="8" t="e">
        <f aca="true" t="shared" si="9" ref="AA3:AA42">Z3/$Z$2</f>
        <v>#DIV/0!</v>
      </c>
      <c r="AB3" s="9" t="e">
        <f aca="true" t="shared" si="10" ref="AB3:AB42">VLOOKUP(AA3,$AM$5:$AN$8,2)</f>
        <v>#DIV/0!</v>
      </c>
      <c r="AC3" s="3">
        <f>COUNTIF($AB$3:$AB$50,"○")</f>
        <v>0</v>
      </c>
      <c r="AD3" s="7">
        <f t="shared" si="2"/>
        <v>0</v>
      </c>
      <c r="AE3" s="8" t="e">
        <f aca="true" t="shared" si="11" ref="AE3:AE42">AD3/$AD$2</f>
        <v>#DIV/0!</v>
      </c>
      <c r="AF3" s="9" t="e">
        <f aca="true" t="shared" si="12" ref="AF3:AF42">VLOOKUP(AE3,$AM$5:$AN$8,2)</f>
        <v>#DIV/0!</v>
      </c>
      <c r="AG3" s="3">
        <f>COUNTIF($AF$3:$AF$50,"○")</f>
        <v>0</v>
      </c>
      <c r="AH3" s="7">
        <f t="shared" si="3"/>
        <v>0</v>
      </c>
      <c r="AI3" s="8" t="e">
        <f aca="true" t="shared" si="13" ref="AI3:AI42">AH3/$AH$2</f>
        <v>#DIV/0!</v>
      </c>
      <c r="AJ3" s="9" t="e">
        <f>VLOOKUP(AI3,$AM$10:$AN$13,2)</f>
        <v>#DIV/0!</v>
      </c>
      <c r="AK3" s="7">
        <f>RANK(AH3,$AH$3:$AH$42)</f>
        <v>1</v>
      </c>
      <c r="AL3" s="6">
        <f>COUNTIF($AJ$3:$AJ$50,"b")</f>
        <v>0</v>
      </c>
      <c r="AM3" s="12"/>
    </row>
    <row r="4" spans="1:39" s="6" customFormat="1" ht="13.5">
      <c r="A4" s="6">
        <v>2</v>
      </c>
      <c r="B4" s="6">
        <f>'名簿'!B2</f>
        <v>0</v>
      </c>
      <c r="C4" s="2"/>
      <c r="D4" s="2"/>
      <c r="E4" s="11"/>
      <c r="F4" s="11"/>
      <c r="G4" s="11"/>
      <c r="H4" s="11"/>
      <c r="I4" s="2"/>
      <c r="J4" s="2"/>
      <c r="K4" s="11"/>
      <c r="L4" s="11"/>
      <c r="M4" s="10"/>
      <c r="N4" s="10"/>
      <c r="O4" s="10"/>
      <c r="P4" s="10"/>
      <c r="Q4" s="10"/>
      <c r="R4" s="7">
        <f t="shared" si="4"/>
        <v>0</v>
      </c>
      <c r="S4" s="8" t="e">
        <f t="shared" si="5"/>
        <v>#DIV/0!</v>
      </c>
      <c r="T4" s="9" t="e">
        <f t="shared" si="6"/>
        <v>#DIV/0!</v>
      </c>
      <c r="U4" s="3">
        <f>COUNTIF($T$3:$T$50,"△")</f>
        <v>0</v>
      </c>
      <c r="V4" s="7">
        <f t="shared" si="0"/>
        <v>0</v>
      </c>
      <c r="W4" s="8" t="e">
        <f t="shared" si="7"/>
        <v>#DIV/0!</v>
      </c>
      <c r="X4" s="9" t="e">
        <f t="shared" si="8"/>
        <v>#DIV/0!</v>
      </c>
      <c r="Y4" s="3">
        <f>COUNTIF($X$3:$X$50,"△")</f>
        <v>0</v>
      </c>
      <c r="Z4" s="7">
        <f t="shared" si="1"/>
        <v>0</v>
      </c>
      <c r="AA4" s="8" t="e">
        <f t="shared" si="9"/>
        <v>#DIV/0!</v>
      </c>
      <c r="AB4" s="9" t="e">
        <f t="shared" si="10"/>
        <v>#DIV/0!</v>
      </c>
      <c r="AC4" s="3">
        <f>COUNTIF($AB$3:$AB$50,"△")</f>
        <v>0</v>
      </c>
      <c r="AD4" s="7">
        <f t="shared" si="2"/>
        <v>0</v>
      </c>
      <c r="AE4" s="8" t="e">
        <f t="shared" si="11"/>
        <v>#DIV/0!</v>
      </c>
      <c r="AF4" s="9" t="e">
        <f t="shared" si="12"/>
        <v>#DIV/0!</v>
      </c>
      <c r="AG4" s="3">
        <f>COUNTIF($AF$3:$AF$50,"△")</f>
        <v>0</v>
      </c>
      <c r="AH4" s="7">
        <f t="shared" si="3"/>
        <v>0</v>
      </c>
      <c r="AI4" s="8" t="e">
        <f t="shared" si="13"/>
        <v>#DIV/0!</v>
      </c>
      <c r="AJ4" s="9" t="e">
        <f aca="true" t="shared" si="14" ref="AJ4:AJ42">VLOOKUP(AI4,$AM$10:$AN$13,2)</f>
        <v>#DIV/0!</v>
      </c>
      <c r="AK4" s="7">
        <f aca="true" t="shared" si="15" ref="AK4:AK42">RANK(AH4,$AH$3:$AH$42)</f>
        <v>1</v>
      </c>
      <c r="AL4" s="6">
        <f>COUNTIF($AJ$3:$AJ$50,"c")</f>
        <v>0</v>
      </c>
      <c r="AM4" s="12"/>
    </row>
    <row r="5" spans="1:40" s="6" customFormat="1" ht="13.5">
      <c r="A5" s="6">
        <v>3</v>
      </c>
      <c r="B5" s="6">
        <f>'名簿'!B3</f>
        <v>0</v>
      </c>
      <c r="C5" s="2"/>
      <c r="D5" s="2"/>
      <c r="E5" s="11"/>
      <c r="F5" s="11"/>
      <c r="G5" s="11"/>
      <c r="H5" s="11"/>
      <c r="I5" s="2"/>
      <c r="J5" s="2"/>
      <c r="K5" s="11"/>
      <c r="L5" s="11"/>
      <c r="M5" s="10"/>
      <c r="N5" s="10"/>
      <c r="O5" s="10"/>
      <c r="P5" s="10"/>
      <c r="Q5" s="10"/>
      <c r="R5" s="7">
        <f t="shared" si="4"/>
        <v>0</v>
      </c>
      <c r="S5" s="8" t="e">
        <f t="shared" si="5"/>
        <v>#DIV/0!</v>
      </c>
      <c r="T5" s="9" t="e">
        <f t="shared" si="6"/>
        <v>#DIV/0!</v>
      </c>
      <c r="U5" s="7"/>
      <c r="V5" s="7">
        <f t="shared" si="0"/>
        <v>0</v>
      </c>
      <c r="W5" s="8" t="e">
        <f t="shared" si="7"/>
        <v>#DIV/0!</v>
      </c>
      <c r="X5" s="9" t="e">
        <f t="shared" si="8"/>
        <v>#DIV/0!</v>
      </c>
      <c r="Y5" s="7"/>
      <c r="Z5" s="7">
        <f t="shared" si="1"/>
        <v>0</v>
      </c>
      <c r="AA5" s="8" t="e">
        <f t="shared" si="9"/>
        <v>#DIV/0!</v>
      </c>
      <c r="AB5" s="9" t="e">
        <f t="shared" si="10"/>
        <v>#DIV/0!</v>
      </c>
      <c r="AC5" s="7"/>
      <c r="AD5" s="7">
        <f t="shared" si="2"/>
        <v>0</v>
      </c>
      <c r="AE5" s="8" t="e">
        <f t="shared" si="11"/>
        <v>#DIV/0!</v>
      </c>
      <c r="AF5" s="9" t="e">
        <f t="shared" si="12"/>
        <v>#DIV/0!</v>
      </c>
      <c r="AG5" s="7"/>
      <c r="AH5" s="7">
        <f t="shared" si="3"/>
        <v>0</v>
      </c>
      <c r="AI5" s="8" t="e">
        <f t="shared" si="13"/>
        <v>#DIV/0!</v>
      </c>
      <c r="AJ5" s="9" t="e">
        <f t="shared" si="14"/>
        <v>#DIV/0!</v>
      </c>
      <c r="AK5" s="7">
        <f t="shared" si="15"/>
        <v>1</v>
      </c>
      <c r="AM5" s="13">
        <v>0</v>
      </c>
      <c r="AN5" s="14" t="s">
        <v>50</v>
      </c>
    </row>
    <row r="6" spans="1:40" s="6" customFormat="1" ht="13.5">
      <c r="A6" s="6">
        <v>4</v>
      </c>
      <c r="B6" s="6">
        <f>'名簿'!B4</f>
        <v>0</v>
      </c>
      <c r="C6" s="2"/>
      <c r="D6" s="2"/>
      <c r="E6" s="11"/>
      <c r="F6" s="11"/>
      <c r="G6" s="11"/>
      <c r="H6" s="11"/>
      <c r="I6" s="2"/>
      <c r="J6" s="2"/>
      <c r="K6" s="11"/>
      <c r="L6" s="11"/>
      <c r="M6" s="10"/>
      <c r="N6" s="10"/>
      <c r="O6" s="10"/>
      <c r="P6" s="10"/>
      <c r="Q6" s="10"/>
      <c r="R6" s="7">
        <f t="shared" si="4"/>
        <v>0</v>
      </c>
      <c r="S6" s="8" t="e">
        <f t="shared" si="5"/>
        <v>#DIV/0!</v>
      </c>
      <c r="T6" s="9" t="e">
        <f t="shared" si="6"/>
        <v>#DIV/0!</v>
      </c>
      <c r="U6" s="7"/>
      <c r="V6" s="7">
        <f t="shared" si="0"/>
        <v>0</v>
      </c>
      <c r="W6" s="8" t="e">
        <f t="shared" si="7"/>
        <v>#DIV/0!</v>
      </c>
      <c r="X6" s="9" t="e">
        <f t="shared" si="8"/>
        <v>#DIV/0!</v>
      </c>
      <c r="Y6" s="7"/>
      <c r="Z6" s="7">
        <f t="shared" si="1"/>
        <v>0</v>
      </c>
      <c r="AA6" s="8" t="e">
        <f t="shared" si="9"/>
        <v>#DIV/0!</v>
      </c>
      <c r="AB6" s="9" t="e">
        <f t="shared" si="10"/>
        <v>#DIV/0!</v>
      </c>
      <c r="AC6" s="7"/>
      <c r="AD6" s="7">
        <f t="shared" si="2"/>
        <v>0</v>
      </c>
      <c r="AE6" s="8" t="e">
        <f t="shared" si="11"/>
        <v>#DIV/0!</v>
      </c>
      <c r="AF6" s="9" t="e">
        <f t="shared" si="12"/>
        <v>#DIV/0!</v>
      </c>
      <c r="AG6" s="7"/>
      <c r="AH6" s="7">
        <f t="shared" si="3"/>
        <v>0</v>
      </c>
      <c r="AI6" s="8" t="e">
        <f t="shared" si="13"/>
        <v>#DIV/0!</v>
      </c>
      <c r="AJ6" s="9" t="e">
        <f t="shared" si="14"/>
        <v>#DIV/0!</v>
      </c>
      <c r="AK6" s="7">
        <f t="shared" si="15"/>
        <v>1</v>
      </c>
      <c r="AM6" s="13">
        <v>0.01</v>
      </c>
      <c r="AN6" s="14" t="s">
        <v>132</v>
      </c>
    </row>
    <row r="7" spans="1:40" s="6" customFormat="1" ht="13.5">
      <c r="A7" s="6">
        <v>5</v>
      </c>
      <c r="B7" s="6">
        <f>'名簿'!B5</f>
        <v>0</v>
      </c>
      <c r="C7" s="2"/>
      <c r="D7" s="2"/>
      <c r="E7" s="11"/>
      <c r="F7" s="11"/>
      <c r="G7" s="11"/>
      <c r="H7" s="11"/>
      <c r="I7" s="2"/>
      <c r="J7" s="2"/>
      <c r="K7" s="11"/>
      <c r="L7" s="11"/>
      <c r="M7" s="10"/>
      <c r="N7" s="10"/>
      <c r="O7" s="10"/>
      <c r="P7" s="10"/>
      <c r="Q7" s="10"/>
      <c r="R7" s="7">
        <f t="shared" si="4"/>
        <v>0</v>
      </c>
      <c r="S7" s="8" t="e">
        <f t="shared" si="5"/>
        <v>#DIV/0!</v>
      </c>
      <c r="T7" s="9" t="e">
        <f t="shared" si="6"/>
        <v>#DIV/0!</v>
      </c>
      <c r="U7" s="7"/>
      <c r="V7" s="7">
        <f t="shared" si="0"/>
        <v>0</v>
      </c>
      <c r="W7" s="8" t="e">
        <f t="shared" si="7"/>
        <v>#DIV/0!</v>
      </c>
      <c r="X7" s="9" t="e">
        <f t="shared" si="8"/>
        <v>#DIV/0!</v>
      </c>
      <c r="Y7" s="7"/>
      <c r="Z7" s="7">
        <f t="shared" si="1"/>
        <v>0</v>
      </c>
      <c r="AA7" s="8" t="e">
        <f t="shared" si="9"/>
        <v>#DIV/0!</v>
      </c>
      <c r="AB7" s="9" t="e">
        <f t="shared" si="10"/>
        <v>#DIV/0!</v>
      </c>
      <c r="AC7" s="7"/>
      <c r="AD7" s="7">
        <f t="shared" si="2"/>
        <v>0</v>
      </c>
      <c r="AE7" s="8" t="e">
        <f t="shared" si="11"/>
        <v>#DIV/0!</v>
      </c>
      <c r="AF7" s="9" t="e">
        <f t="shared" si="12"/>
        <v>#DIV/0!</v>
      </c>
      <c r="AG7" s="7"/>
      <c r="AH7" s="7">
        <f t="shared" si="3"/>
        <v>0</v>
      </c>
      <c r="AI7" s="8" t="e">
        <f t="shared" si="13"/>
        <v>#DIV/0!</v>
      </c>
      <c r="AJ7" s="9" t="e">
        <f t="shared" si="14"/>
        <v>#DIV/0!</v>
      </c>
      <c r="AK7" s="7">
        <f t="shared" si="15"/>
        <v>1</v>
      </c>
      <c r="AM7" s="13">
        <v>0.6</v>
      </c>
      <c r="AN7" s="14" t="s">
        <v>133</v>
      </c>
    </row>
    <row r="8" spans="1:40" s="6" customFormat="1" ht="13.5">
      <c r="A8" s="6">
        <v>6</v>
      </c>
      <c r="B8" s="6">
        <f>'名簿'!B6</f>
        <v>0</v>
      </c>
      <c r="C8" s="2"/>
      <c r="D8" s="2"/>
      <c r="E8" s="11"/>
      <c r="F8" s="11"/>
      <c r="G8" s="11"/>
      <c r="H8" s="11"/>
      <c r="I8" s="2"/>
      <c r="J8" s="2"/>
      <c r="K8" s="11"/>
      <c r="L8" s="11"/>
      <c r="M8" s="10"/>
      <c r="N8" s="10"/>
      <c r="O8" s="10"/>
      <c r="P8" s="10"/>
      <c r="Q8" s="10"/>
      <c r="R8" s="7">
        <f t="shared" si="4"/>
        <v>0</v>
      </c>
      <c r="S8" s="8" t="e">
        <f t="shared" si="5"/>
        <v>#DIV/0!</v>
      </c>
      <c r="T8" s="9" t="e">
        <f t="shared" si="6"/>
        <v>#DIV/0!</v>
      </c>
      <c r="U8" s="7"/>
      <c r="V8" s="7">
        <f t="shared" si="0"/>
        <v>0</v>
      </c>
      <c r="W8" s="8" t="e">
        <f t="shared" si="7"/>
        <v>#DIV/0!</v>
      </c>
      <c r="X8" s="9" t="e">
        <f t="shared" si="8"/>
        <v>#DIV/0!</v>
      </c>
      <c r="Y8" s="7"/>
      <c r="Z8" s="7">
        <f t="shared" si="1"/>
        <v>0</v>
      </c>
      <c r="AA8" s="8" t="e">
        <f t="shared" si="9"/>
        <v>#DIV/0!</v>
      </c>
      <c r="AB8" s="9" t="e">
        <f t="shared" si="10"/>
        <v>#DIV/0!</v>
      </c>
      <c r="AC8" s="7"/>
      <c r="AD8" s="7">
        <f t="shared" si="2"/>
        <v>0</v>
      </c>
      <c r="AE8" s="8" t="e">
        <f t="shared" si="11"/>
        <v>#DIV/0!</v>
      </c>
      <c r="AF8" s="9" t="e">
        <f t="shared" si="12"/>
        <v>#DIV/0!</v>
      </c>
      <c r="AG8" s="7"/>
      <c r="AH8" s="7">
        <f t="shared" si="3"/>
        <v>0</v>
      </c>
      <c r="AI8" s="8" t="e">
        <f t="shared" si="13"/>
        <v>#DIV/0!</v>
      </c>
      <c r="AJ8" s="9" t="e">
        <f t="shared" si="14"/>
        <v>#DIV/0!</v>
      </c>
      <c r="AK8" s="7">
        <f t="shared" si="15"/>
        <v>1</v>
      </c>
      <c r="AM8" s="13">
        <v>0.9</v>
      </c>
      <c r="AN8" s="14" t="s">
        <v>134</v>
      </c>
    </row>
    <row r="9" spans="1:39" s="6" customFormat="1" ht="13.5">
      <c r="A9" s="6">
        <v>7</v>
      </c>
      <c r="B9" s="6">
        <f>'名簿'!B7</f>
        <v>0</v>
      </c>
      <c r="C9" s="2"/>
      <c r="D9" s="2"/>
      <c r="E9" s="11"/>
      <c r="F9" s="11"/>
      <c r="G9" s="11"/>
      <c r="H9" s="11"/>
      <c r="I9" s="2"/>
      <c r="J9" s="2"/>
      <c r="K9" s="11"/>
      <c r="L9" s="11"/>
      <c r="M9" s="10"/>
      <c r="N9" s="10"/>
      <c r="O9" s="10"/>
      <c r="P9" s="10"/>
      <c r="Q9" s="10"/>
      <c r="R9" s="7">
        <f t="shared" si="4"/>
        <v>0</v>
      </c>
      <c r="S9" s="8" t="e">
        <f t="shared" si="5"/>
        <v>#DIV/0!</v>
      </c>
      <c r="T9" s="9" t="e">
        <f t="shared" si="6"/>
        <v>#DIV/0!</v>
      </c>
      <c r="U9" s="7"/>
      <c r="V9" s="7">
        <f t="shared" si="0"/>
        <v>0</v>
      </c>
      <c r="W9" s="8" t="e">
        <f t="shared" si="7"/>
        <v>#DIV/0!</v>
      </c>
      <c r="X9" s="9" t="e">
        <f t="shared" si="8"/>
        <v>#DIV/0!</v>
      </c>
      <c r="Y9" s="7"/>
      <c r="Z9" s="7">
        <f t="shared" si="1"/>
        <v>0</v>
      </c>
      <c r="AA9" s="8" t="e">
        <f t="shared" si="9"/>
        <v>#DIV/0!</v>
      </c>
      <c r="AB9" s="9" t="e">
        <f t="shared" si="10"/>
        <v>#DIV/0!</v>
      </c>
      <c r="AC9" s="7"/>
      <c r="AD9" s="7">
        <f t="shared" si="2"/>
        <v>0</v>
      </c>
      <c r="AE9" s="8" t="e">
        <f t="shared" si="11"/>
        <v>#DIV/0!</v>
      </c>
      <c r="AF9" s="9" t="e">
        <f t="shared" si="12"/>
        <v>#DIV/0!</v>
      </c>
      <c r="AG9" s="7"/>
      <c r="AH9" s="7">
        <f t="shared" si="3"/>
        <v>0</v>
      </c>
      <c r="AI9" s="8" t="e">
        <f t="shared" si="13"/>
        <v>#DIV/0!</v>
      </c>
      <c r="AJ9" s="9" t="e">
        <f t="shared" si="14"/>
        <v>#DIV/0!</v>
      </c>
      <c r="AK9" s="7">
        <f t="shared" si="15"/>
        <v>1</v>
      </c>
      <c r="AM9" s="12"/>
    </row>
    <row r="10" spans="1:40" s="6" customFormat="1" ht="13.5">
      <c r="A10" s="6">
        <v>8</v>
      </c>
      <c r="B10" s="6">
        <f>'名簿'!B8</f>
        <v>0</v>
      </c>
      <c r="C10" s="2"/>
      <c r="D10" s="2"/>
      <c r="E10" s="11"/>
      <c r="F10" s="11"/>
      <c r="G10" s="11"/>
      <c r="H10" s="11"/>
      <c r="I10" s="2"/>
      <c r="J10" s="2"/>
      <c r="K10" s="11"/>
      <c r="L10" s="11"/>
      <c r="M10" s="10"/>
      <c r="N10" s="10"/>
      <c r="O10" s="10"/>
      <c r="P10" s="10"/>
      <c r="Q10" s="10"/>
      <c r="R10" s="7">
        <f t="shared" si="4"/>
        <v>0</v>
      </c>
      <c r="S10" s="8" t="e">
        <f t="shared" si="5"/>
        <v>#DIV/0!</v>
      </c>
      <c r="T10" s="9" t="e">
        <f t="shared" si="6"/>
        <v>#DIV/0!</v>
      </c>
      <c r="U10" s="7"/>
      <c r="V10" s="7">
        <f t="shared" si="0"/>
        <v>0</v>
      </c>
      <c r="W10" s="8" t="e">
        <f t="shared" si="7"/>
        <v>#DIV/0!</v>
      </c>
      <c r="X10" s="9" t="e">
        <f t="shared" si="8"/>
        <v>#DIV/0!</v>
      </c>
      <c r="Y10" s="7"/>
      <c r="Z10" s="7">
        <f t="shared" si="1"/>
        <v>0</v>
      </c>
      <c r="AA10" s="8" t="e">
        <f t="shared" si="9"/>
        <v>#DIV/0!</v>
      </c>
      <c r="AB10" s="9" t="e">
        <f t="shared" si="10"/>
        <v>#DIV/0!</v>
      </c>
      <c r="AC10" s="7"/>
      <c r="AD10" s="7">
        <f t="shared" si="2"/>
        <v>0</v>
      </c>
      <c r="AE10" s="8" t="e">
        <f t="shared" si="11"/>
        <v>#DIV/0!</v>
      </c>
      <c r="AF10" s="9" t="e">
        <f t="shared" si="12"/>
        <v>#DIV/0!</v>
      </c>
      <c r="AG10" s="7"/>
      <c r="AH10" s="7">
        <f t="shared" si="3"/>
        <v>0</v>
      </c>
      <c r="AI10" s="8" t="e">
        <f t="shared" si="13"/>
        <v>#DIV/0!</v>
      </c>
      <c r="AJ10" s="9" t="e">
        <f t="shared" si="14"/>
        <v>#DIV/0!</v>
      </c>
      <c r="AK10" s="7">
        <f t="shared" si="15"/>
        <v>1</v>
      </c>
      <c r="AM10" s="13">
        <v>0</v>
      </c>
      <c r="AN10" s="14" t="s">
        <v>50</v>
      </c>
    </row>
    <row r="11" spans="1:40" s="6" customFormat="1" ht="13.5">
      <c r="A11" s="6">
        <v>9</v>
      </c>
      <c r="B11" s="6">
        <f>'名簿'!B9</f>
        <v>0</v>
      </c>
      <c r="C11" s="2"/>
      <c r="D11" s="2"/>
      <c r="E11" s="11"/>
      <c r="F11" s="11"/>
      <c r="G11" s="11"/>
      <c r="H11" s="11"/>
      <c r="I11" s="2"/>
      <c r="J11" s="2"/>
      <c r="K11" s="11"/>
      <c r="L11" s="11"/>
      <c r="M11" s="10"/>
      <c r="N11" s="10"/>
      <c r="O11" s="10"/>
      <c r="P11" s="10"/>
      <c r="Q11" s="10"/>
      <c r="R11" s="7">
        <f t="shared" si="4"/>
        <v>0</v>
      </c>
      <c r="S11" s="8" t="e">
        <f t="shared" si="5"/>
        <v>#DIV/0!</v>
      </c>
      <c r="T11" s="9" t="e">
        <f t="shared" si="6"/>
        <v>#DIV/0!</v>
      </c>
      <c r="U11" s="7"/>
      <c r="V11" s="7">
        <f t="shared" si="0"/>
        <v>0</v>
      </c>
      <c r="W11" s="8" t="e">
        <f t="shared" si="7"/>
        <v>#DIV/0!</v>
      </c>
      <c r="X11" s="9" t="e">
        <f t="shared" si="8"/>
        <v>#DIV/0!</v>
      </c>
      <c r="Y11" s="7"/>
      <c r="Z11" s="7">
        <f t="shared" si="1"/>
        <v>0</v>
      </c>
      <c r="AA11" s="8" t="e">
        <f t="shared" si="9"/>
        <v>#DIV/0!</v>
      </c>
      <c r="AB11" s="9" t="e">
        <f t="shared" si="10"/>
        <v>#DIV/0!</v>
      </c>
      <c r="AC11" s="7"/>
      <c r="AD11" s="7">
        <f t="shared" si="2"/>
        <v>0</v>
      </c>
      <c r="AE11" s="8" t="e">
        <f t="shared" si="11"/>
        <v>#DIV/0!</v>
      </c>
      <c r="AF11" s="9" t="e">
        <f t="shared" si="12"/>
        <v>#DIV/0!</v>
      </c>
      <c r="AG11" s="7"/>
      <c r="AH11" s="7">
        <f t="shared" si="3"/>
        <v>0</v>
      </c>
      <c r="AI11" s="8" t="e">
        <f t="shared" si="13"/>
        <v>#DIV/0!</v>
      </c>
      <c r="AJ11" s="9" t="e">
        <f t="shared" si="14"/>
        <v>#DIV/0!</v>
      </c>
      <c r="AK11" s="7">
        <f t="shared" si="15"/>
        <v>1</v>
      </c>
      <c r="AM11" s="13">
        <v>0.01</v>
      </c>
      <c r="AN11" s="14" t="s">
        <v>135</v>
      </c>
    </row>
    <row r="12" spans="1:40" s="6" customFormat="1" ht="13.5">
      <c r="A12" s="6">
        <v>10</v>
      </c>
      <c r="B12" s="6">
        <f>'名簿'!B10</f>
        <v>0</v>
      </c>
      <c r="C12" s="2"/>
      <c r="D12" s="2"/>
      <c r="E12" s="11"/>
      <c r="F12" s="11"/>
      <c r="G12" s="11"/>
      <c r="H12" s="11"/>
      <c r="I12" s="2"/>
      <c r="J12" s="2"/>
      <c r="K12" s="11"/>
      <c r="L12" s="11"/>
      <c r="M12" s="10"/>
      <c r="N12" s="10"/>
      <c r="O12" s="10"/>
      <c r="P12" s="10"/>
      <c r="Q12" s="10"/>
      <c r="R12" s="7">
        <f t="shared" si="4"/>
        <v>0</v>
      </c>
      <c r="S12" s="8" t="e">
        <f t="shared" si="5"/>
        <v>#DIV/0!</v>
      </c>
      <c r="T12" s="9" t="e">
        <f t="shared" si="6"/>
        <v>#DIV/0!</v>
      </c>
      <c r="U12" s="7"/>
      <c r="V12" s="7">
        <f t="shared" si="0"/>
        <v>0</v>
      </c>
      <c r="W12" s="8" t="e">
        <f t="shared" si="7"/>
        <v>#DIV/0!</v>
      </c>
      <c r="X12" s="9" t="e">
        <f t="shared" si="8"/>
        <v>#DIV/0!</v>
      </c>
      <c r="Y12" s="7"/>
      <c r="Z12" s="7">
        <f t="shared" si="1"/>
        <v>0</v>
      </c>
      <c r="AA12" s="8" t="e">
        <f t="shared" si="9"/>
        <v>#DIV/0!</v>
      </c>
      <c r="AB12" s="9" t="e">
        <f t="shared" si="10"/>
        <v>#DIV/0!</v>
      </c>
      <c r="AC12" s="7"/>
      <c r="AD12" s="7">
        <f t="shared" si="2"/>
        <v>0</v>
      </c>
      <c r="AE12" s="8" t="e">
        <f t="shared" si="11"/>
        <v>#DIV/0!</v>
      </c>
      <c r="AF12" s="9" t="e">
        <f t="shared" si="12"/>
        <v>#DIV/0!</v>
      </c>
      <c r="AG12" s="7"/>
      <c r="AH12" s="7">
        <f t="shared" si="3"/>
        <v>0</v>
      </c>
      <c r="AI12" s="8" t="e">
        <f t="shared" si="13"/>
        <v>#DIV/0!</v>
      </c>
      <c r="AJ12" s="9" t="e">
        <f t="shared" si="14"/>
        <v>#DIV/0!</v>
      </c>
      <c r="AK12" s="7">
        <f t="shared" si="15"/>
        <v>1</v>
      </c>
      <c r="AM12" s="13">
        <v>0.6</v>
      </c>
      <c r="AN12" s="14" t="s">
        <v>136</v>
      </c>
    </row>
    <row r="13" spans="1:40" s="6" customFormat="1" ht="13.5">
      <c r="A13" s="6">
        <v>11</v>
      </c>
      <c r="B13" s="6">
        <f>'名簿'!B11</f>
        <v>0</v>
      </c>
      <c r="C13" s="2"/>
      <c r="D13" s="2"/>
      <c r="E13" s="11"/>
      <c r="F13" s="11"/>
      <c r="G13" s="11"/>
      <c r="H13" s="11"/>
      <c r="I13" s="2"/>
      <c r="J13" s="2"/>
      <c r="K13" s="11"/>
      <c r="L13" s="11"/>
      <c r="M13" s="10"/>
      <c r="N13" s="10"/>
      <c r="O13" s="10"/>
      <c r="P13" s="10"/>
      <c r="Q13" s="10"/>
      <c r="R13" s="7">
        <f t="shared" si="4"/>
        <v>0</v>
      </c>
      <c r="S13" s="8" t="e">
        <f t="shared" si="5"/>
        <v>#DIV/0!</v>
      </c>
      <c r="T13" s="9" t="e">
        <f t="shared" si="6"/>
        <v>#DIV/0!</v>
      </c>
      <c r="U13" s="7"/>
      <c r="V13" s="7">
        <f t="shared" si="0"/>
        <v>0</v>
      </c>
      <c r="W13" s="8" t="e">
        <f t="shared" si="7"/>
        <v>#DIV/0!</v>
      </c>
      <c r="X13" s="9" t="e">
        <f t="shared" si="8"/>
        <v>#DIV/0!</v>
      </c>
      <c r="Y13" s="7"/>
      <c r="Z13" s="7">
        <f t="shared" si="1"/>
        <v>0</v>
      </c>
      <c r="AA13" s="8" t="e">
        <f t="shared" si="9"/>
        <v>#DIV/0!</v>
      </c>
      <c r="AB13" s="9" t="e">
        <f t="shared" si="10"/>
        <v>#DIV/0!</v>
      </c>
      <c r="AC13" s="7"/>
      <c r="AD13" s="7">
        <f t="shared" si="2"/>
        <v>0</v>
      </c>
      <c r="AE13" s="8" t="e">
        <f t="shared" si="11"/>
        <v>#DIV/0!</v>
      </c>
      <c r="AF13" s="9" t="e">
        <f t="shared" si="12"/>
        <v>#DIV/0!</v>
      </c>
      <c r="AG13" s="7"/>
      <c r="AH13" s="7">
        <f t="shared" si="3"/>
        <v>0</v>
      </c>
      <c r="AI13" s="8" t="e">
        <f t="shared" si="13"/>
        <v>#DIV/0!</v>
      </c>
      <c r="AJ13" s="9" t="e">
        <f t="shared" si="14"/>
        <v>#DIV/0!</v>
      </c>
      <c r="AK13" s="7">
        <f t="shared" si="15"/>
        <v>1</v>
      </c>
      <c r="AM13" s="13">
        <v>0.9</v>
      </c>
      <c r="AN13" s="14" t="s">
        <v>137</v>
      </c>
    </row>
    <row r="14" spans="1:39" s="6" customFormat="1" ht="13.5">
      <c r="A14" s="6">
        <v>12</v>
      </c>
      <c r="B14" s="6">
        <f>'名簿'!B12</f>
        <v>0</v>
      </c>
      <c r="C14" s="2"/>
      <c r="D14" s="2"/>
      <c r="E14" s="11"/>
      <c r="F14" s="11"/>
      <c r="G14" s="11"/>
      <c r="H14" s="11"/>
      <c r="I14" s="2"/>
      <c r="J14" s="2"/>
      <c r="K14" s="11"/>
      <c r="L14" s="11"/>
      <c r="M14" s="10"/>
      <c r="N14" s="10"/>
      <c r="O14" s="10"/>
      <c r="P14" s="10"/>
      <c r="Q14" s="10"/>
      <c r="R14" s="7">
        <f t="shared" si="4"/>
        <v>0</v>
      </c>
      <c r="S14" s="8" t="e">
        <f t="shared" si="5"/>
        <v>#DIV/0!</v>
      </c>
      <c r="T14" s="9" t="e">
        <f t="shared" si="6"/>
        <v>#DIV/0!</v>
      </c>
      <c r="U14" s="7"/>
      <c r="V14" s="7">
        <f t="shared" si="0"/>
        <v>0</v>
      </c>
      <c r="W14" s="8" t="e">
        <f t="shared" si="7"/>
        <v>#DIV/0!</v>
      </c>
      <c r="X14" s="9" t="e">
        <f t="shared" si="8"/>
        <v>#DIV/0!</v>
      </c>
      <c r="Y14" s="7"/>
      <c r="Z14" s="7">
        <f t="shared" si="1"/>
        <v>0</v>
      </c>
      <c r="AA14" s="8" t="e">
        <f t="shared" si="9"/>
        <v>#DIV/0!</v>
      </c>
      <c r="AB14" s="9" t="e">
        <f t="shared" si="10"/>
        <v>#DIV/0!</v>
      </c>
      <c r="AC14" s="7"/>
      <c r="AD14" s="7">
        <f t="shared" si="2"/>
        <v>0</v>
      </c>
      <c r="AE14" s="8" t="e">
        <f t="shared" si="11"/>
        <v>#DIV/0!</v>
      </c>
      <c r="AF14" s="9" t="e">
        <f t="shared" si="12"/>
        <v>#DIV/0!</v>
      </c>
      <c r="AG14" s="7"/>
      <c r="AH14" s="7">
        <f t="shared" si="3"/>
        <v>0</v>
      </c>
      <c r="AI14" s="8" t="e">
        <f t="shared" si="13"/>
        <v>#DIV/0!</v>
      </c>
      <c r="AJ14" s="9" t="e">
        <f t="shared" si="14"/>
        <v>#DIV/0!</v>
      </c>
      <c r="AK14" s="7">
        <f t="shared" si="15"/>
        <v>1</v>
      </c>
      <c r="AM14" s="12"/>
    </row>
    <row r="15" spans="1:39" s="6" customFormat="1" ht="13.5">
      <c r="A15" s="6">
        <v>13</v>
      </c>
      <c r="B15" s="6">
        <f>'名簿'!B13</f>
        <v>0</v>
      </c>
      <c r="C15" s="2"/>
      <c r="D15" s="2"/>
      <c r="E15" s="11"/>
      <c r="F15" s="11"/>
      <c r="G15" s="11"/>
      <c r="H15" s="11"/>
      <c r="I15" s="2"/>
      <c r="J15" s="2"/>
      <c r="K15" s="11"/>
      <c r="L15" s="11"/>
      <c r="M15" s="10"/>
      <c r="N15" s="10"/>
      <c r="O15" s="10"/>
      <c r="P15" s="10"/>
      <c r="Q15" s="10"/>
      <c r="R15" s="7">
        <f t="shared" si="4"/>
        <v>0</v>
      </c>
      <c r="S15" s="8" t="e">
        <f t="shared" si="5"/>
        <v>#DIV/0!</v>
      </c>
      <c r="T15" s="9" t="e">
        <f t="shared" si="6"/>
        <v>#DIV/0!</v>
      </c>
      <c r="U15" s="7"/>
      <c r="V15" s="7">
        <f t="shared" si="0"/>
        <v>0</v>
      </c>
      <c r="W15" s="8" t="e">
        <f t="shared" si="7"/>
        <v>#DIV/0!</v>
      </c>
      <c r="X15" s="9" t="e">
        <f t="shared" si="8"/>
        <v>#DIV/0!</v>
      </c>
      <c r="Y15" s="7"/>
      <c r="Z15" s="7">
        <f t="shared" si="1"/>
        <v>0</v>
      </c>
      <c r="AA15" s="8" t="e">
        <f t="shared" si="9"/>
        <v>#DIV/0!</v>
      </c>
      <c r="AB15" s="9" t="e">
        <f t="shared" si="10"/>
        <v>#DIV/0!</v>
      </c>
      <c r="AC15" s="7"/>
      <c r="AD15" s="7">
        <f t="shared" si="2"/>
        <v>0</v>
      </c>
      <c r="AE15" s="8" t="e">
        <f t="shared" si="11"/>
        <v>#DIV/0!</v>
      </c>
      <c r="AF15" s="9" t="e">
        <f t="shared" si="12"/>
        <v>#DIV/0!</v>
      </c>
      <c r="AG15" s="7"/>
      <c r="AH15" s="7">
        <f t="shared" si="3"/>
        <v>0</v>
      </c>
      <c r="AI15" s="8" t="e">
        <f t="shared" si="13"/>
        <v>#DIV/0!</v>
      </c>
      <c r="AJ15" s="9" t="e">
        <f t="shared" si="14"/>
        <v>#DIV/0!</v>
      </c>
      <c r="AK15" s="7">
        <f t="shared" si="15"/>
        <v>1</v>
      </c>
      <c r="AM15" s="12"/>
    </row>
    <row r="16" spans="1:39" s="6" customFormat="1" ht="13.5">
      <c r="A16" s="6">
        <v>14</v>
      </c>
      <c r="B16" s="6">
        <f>'名簿'!B14</f>
        <v>0</v>
      </c>
      <c r="C16" s="2"/>
      <c r="D16" s="2"/>
      <c r="E16" s="11"/>
      <c r="F16" s="11"/>
      <c r="G16" s="11"/>
      <c r="H16" s="11"/>
      <c r="I16" s="2"/>
      <c r="J16" s="2"/>
      <c r="K16" s="11"/>
      <c r="L16" s="11"/>
      <c r="M16" s="10"/>
      <c r="N16" s="10"/>
      <c r="O16" s="10"/>
      <c r="P16" s="10"/>
      <c r="Q16" s="10"/>
      <c r="R16" s="7">
        <f t="shared" si="4"/>
        <v>0</v>
      </c>
      <c r="S16" s="8" t="e">
        <f t="shared" si="5"/>
        <v>#DIV/0!</v>
      </c>
      <c r="T16" s="9" t="e">
        <f t="shared" si="6"/>
        <v>#DIV/0!</v>
      </c>
      <c r="U16" s="7"/>
      <c r="V16" s="7">
        <f t="shared" si="0"/>
        <v>0</v>
      </c>
      <c r="W16" s="8" t="e">
        <f t="shared" si="7"/>
        <v>#DIV/0!</v>
      </c>
      <c r="X16" s="9" t="e">
        <f t="shared" si="8"/>
        <v>#DIV/0!</v>
      </c>
      <c r="Y16" s="7"/>
      <c r="Z16" s="7">
        <f t="shared" si="1"/>
        <v>0</v>
      </c>
      <c r="AA16" s="8" t="e">
        <f t="shared" si="9"/>
        <v>#DIV/0!</v>
      </c>
      <c r="AB16" s="9" t="e">
        <f t="shared" si="10"/>
        <v>#DIV/0!</v>
      </c>
      <c r="AC16" s="7"/>
      <c r="AD16" s="7">
        <f t="shared" si="2"/>
        <v>0</v>
      </c>
      <c r="AE16" s="8" t="e">
        <f t="shared" si="11"/>
        <v>#DIV/0!</v>
      </c>
      <c r="AF16" s="9" t="e">
        <f t="shared" si="12"/>
        <v>#DIV/0!</v>
      </c>
      <c r="AG16" s="7"/>
      <c r="AH16" s="7">
        <f t="shared" si="3"/>
        <v>0</v>
      </c>
      <c r="AI16" s="8" t="e">
        <f t="shared" si="13"/>
        <v>#DIV/0!</v>
      </c>
      <c r="AJ16" s="9" t="e">
        <f t="shared" si="14"/>
        <v>#DIV/0!</v>
      </c>
      <c r="AK16" s="7">
        <f t="shared" si="15"/>
        <v>1</v>
      </c>
      <c r="AM16" s="12"/>
    </row>
    <row r="17" spans="1:39" s="6" customFormat="1" ht="13.5">
      <c r="A17" s="6">
        <v>15</v>
      </c>
      <c r="B17" s="6">
        <f>'名簿'!B15</f>
        <v>0</v>
      </c>
      <c r="C17" s="2"/>
      <c r="D17" s="2"/>
      <c r="E17" s="11"/>
      <c r="F17" s="11"/>
      <c r="G17" s="11"/>
      <c r="H17" s="11"/>
      <c r="I17" s="2"/>
      <c r="J17" s="2"/>
      <c r="K17" s="11"/>
      <c r="L17" s="11"/>
      <c r="M17" s="10"/>
      <c r="N17" s="10"/>
      <c r="O17" s="10"/>
      <c r="P17" s="10"/>
      <c r="Q17" s="10"/>
      <c r="R17" s="7">
        <f t="shared" si="4"/>
        <v>0</v>
      </c>
      <c r="S17" s="8" t="e">
        <f t="shared" si="5"/>
        <v>#DIV/0!</v>
      </c>
      <c r="T17" s="9" t="e">
        <f t="shared" si="6"/>
        <v>#DIV/0!</v>
      </c>
      <c r="U17" s="7"/>
      <c r="V17" s="7">
        <f t="shared" si="0"/>
        <v>0</v>
      </c>
      <c r="W17" s="8" t="e">
        <f t="shared" si="7"/>
        <v>#DIV/0!</v>
      </c>
      <c r="X17" s="9" t="e">
        <f t="shared" si="8"/>
        <v>#DIV/0!</v>
      </c>
      <c r="Y17" s="7"/>
      <c r="Z17" s="7">
        <f t="shared" si="1"/>
        <v>0</v>
      </c>
      <c r="AA17" s="8" t="e">
        <f t="shared" si="9"/>
        <v>#DIV/0!</v>
      </c>
      <c r="AB17" s="9" t="e">
        <f t="shared" si="10"/>
        <v>#DIV/0!</v>
      </c>
      <c r="AC17" s="7"/>
      <c r="AD17" s="7">
        <f t="shared" si="2"/>
        <v>0</v>
      </c>
      <c r="AE17" s="8" t="e">
        <f t="shared" si="11"/>
        <v>#DIV/0!</v>
      </c>
      <c r="AF17" s="9" t="e">
        <f t="shared" si="12"/>
        <v>#DIV/0!</v>
      </c>
      <c r="AG17" s="7"/>
      <c r="AH17" s="7">
        <f t="shared" si="3"/>
        <v>0</v>
      </c>
      <c r="AI17" s="8" t="e">
        <f t="shared" si="13"/>
        <v>#DIV/0!</v>
      </c>
      <c r="AJ17" s="9" t="e">
        <f t="shared" si="14"/>
        <v>#DIV/0!</v>
      </c>
      <c r="AK17" s="7">
        <f t="shared" si="15"/>
        <v>1</v>
      </c>
      <c r="AM17" s="12"/>
    </row>
    <row r="18" spans="1:39" s="6" customFormat="1" ht="13.5">
      <c r="A18" s="6">
        <v>16</v>
      </c>
      <c r="B18" s="6">
        <f>'名簿'!B16</f>
        <v>0</v>
      </c>
      <c r="C18" s="2"/>
      <c r="D18" s="2"/>
      <c r="E18" s="11"/>
      <c r="F18" s="11"/>
      <c r="G18" s="11"/>
      <c r="H18" s="11"/>
      <c r="I18" s="2"/>
      <c r="J18" s="2"/>
      <c r="K18" s="11"/>
      <c r="L18" s="11"/>
      <c r="M18" s="10"/>
      <c r="N18" s="10"/>
      <c r="O18" s="10"/>
      <c r="P18" s="10"/>
      <c r="Q18" s="10"/>
      <c r="R18" s="7">
        <f t="shared" si="4"/>
        <v>0</v>
      </c>
      <c r="S18" s="8" t="e">
        <f t="shared" si="5"/>
        <v>#DIV/0!</v>
      </c>
      <c r="T18" s="9" t="e">
        <f t="shared" si="6"/>
        <v>#DIV/0!</v>
      </c>
      <c r="U18" s="7"/>
      <c r="V18" s="7">
        <f t="shared" si="0"/>
        <v>0</v>
      </c>
      <c r="W18" s="8" t="e">
        <f t="shared" si="7"/>
        <v>#DIV/0!</v>
      </c>
      <c r="X18" s="9" t="e">
        <f t="shared" si="8"/>
        <v>#DIV/0!</v>
      </c>
      <c r="Y18" s="7"/>
      <c r="Z18" s="7">
        <f t="shared" si="1"/>
        <v>0</v>
      </c>
      <c r="AA18" s="8" t="e">
        <f t="shared" si="9"/>
        <v>#DIV/0!</v>
      </c>
      <c r="AB18" s="9" t="e">
        <f t="shared" si="10"/>
        <v>#DIV/0!</v>
      </c>
      <c r="AC18" s="7"/>
      <c r="AD18" s="7">
        <f t="shared" si="2"/>
        <v>0</v>
      </c>
      <c r="AE18" s="8" t="e">
        <f t="shared" si="11"/>
        <v>#DIV/0!</v>
      </c>
      <c r="AF18" s="9" t="e">
        <f t="shared" si="12"/>
        <v>#DIV/0!</v>
      </c>
      <c r="AG18" s="7"/>
      <c r="AH18" s="7">
        <f t="shared" si="3"/>
        <v>0</v>
      </c>
      <c r="AI18" s="8" t="e">
        <f t="shared" si="13"/>
        <v>#DIV/0!</v>
      </c>
      <c r="AJ18" s="9" t="e">
        <f t="shared" si="14"/>
        <v>#DIV/0!</v>
      </c>
      <c r="AK18" s="7">
        <f t="shared" si="15"/>
        <v>1</v>
      </c>
      <c r="AM18" s="12"/>
    </row>
    <row r="19" spans="1:37" s="6" customFormat="1" ht="13.5">
      <c r="A19" s="6">
        <v>17</v>
      </c>
      <c r="B19" s="6">
        <f>'名簿'!B17</f>
        <v>0</v>
      </c>
      <c r="C19" s="2"/>
      <c r="D19" s="2"/>
      <c r="E19" s="11"/>
      <c r="F19" s="11"/>
      <c r="G19" s="11"/>
      <c r="H19" s="11"/>
      <c r="I19" s="2"/>
      <c r="J19" s="2"/>
      <c r="K19" s="11"/>
      <c r="L19" s="11"/>
      <c r="M19" s="10"/>
      <c r="N19" s="10"/>
      <c r="O19" s="10"/>
      <c r="P19" s="10"/>
      <c r="Q19" s="10"/>
      <c r="R19" s="7">
        <f t="shared" si="4"/>
        <v>0</v>
      </c>
      <c r="S19" s="8" t="e">
        <f t="shared" si="5"/>
        <v>#DIV/0!</v>
      </c>
      <c r="T19" s="9" t="e">
        <f t="shared" si="6"/>
        <v>#DIV/0!</v>
      </c>
      <c r="U19" s="3"/>
      <c r="V19" s="7">
        <f t="shared" si="0"/>
        <v>0</v>
      </c>
      <c r="W19" s="8" t="e">
        <f t="shared" si="7"/>
        <v>#DIV/0!</v>
      </c>
      <c r="X19" s="9" t="e">
        <f t="shared" si="8"/>
        <v>#DIV/0!</v>
      </c>
      <c r="Y19" s="3"/>
      <c r="Z19" s="7">
        <f t="shared" si="1"/>
        <v>0</v>
      </c>
      <c r="AA19" s="8" t="e">
        <f t="shared" si="9"/>
        <v>#DIV/0!</v>
      </c>
      <c r="AB19" s="9" t="e">
        <f t="shared" si="10"/>
        <v>#DIV/0!</v>
      </c>
      <c r="AC19" s="3"/>
      <c r="AD19" s="7">
        <f t="shared" si="2"/>
        <v>0</v>
      </c>
      <c r="AE19" s="8" t="e">
        <f t="shared" si="11"/>
        <v>#DIV/0!</v>
      </c>
      <c r="AF19" s="9" t="e">
        <f t="shared" si="12"/>
        <v>#DIV/0!</v>
      </c>
      <c r="AG19" s="3"/>
      <c r="AH19" s="7">
        <f t="shared" si="3"/>
        <v>0</v>
      </c>
      <c r="AI19" s="8" t="e">
        <f t="shared" si="13"/>
        <v>#DIV/0!</v>
      </c>
      <c r="AJ19" s="9" t="e">
        <f t="shared" si="14"/>
        <v>#DIV/0!</v>
      </c>
      <c r="AK19" s="7">
        <f t="shared" si="15"/>
        <v>1</v>
      </c>
    </row>
    <row r="20" spans="1:39" s="6" customFormat="1" ht="13.5">
      <c r="A20" s="6">
        <v>18</v>
      </c>
      <c r="B20" s="6">
        <f>'名簿'!B18</f>
        <v>0</v>
      </c>
      <c r="C20" s="2"/>
      <c r="D20" s="2"/>
      <c r="E20" s="11"/>
      <c r="F20" s="11"/>
      <c r="G20" s="11"/>
      <c r="H20" s="11"/>
      <c r="I20" s="2"/>
      <c r="J20" s="2"/>
      <c r="K20" s="11"/>
      <c r="L20" s="11"/>
      <c r="M20" s="10"/>
      <c r="N20" s="10"/>
      <c r="O20" s="10"/>
      <c r="P20" s="10"/>
      <c r="Q20" s="10"/>
      <c r="R20" s="7">
        <f t="shared" si="4"/>
        <v>0</v>
      </c>
      <c r="S20" s="8" t="e">
        <f t="shared" si="5"/>
        <v>#DIV/0!</v>
      </c>
      <c r="T20" s="9" t="e">
        <f t="shared" si="6"/>
        <v>#DIV/0!</v>
      </c>
      <c r="U20" s="3"/>
      <c r="V20" s="7">
        <f t="shared" si="0"/>
        <v>0</v>
      </c>
      <c r="W20" s="8" t="e">
        <f t="shared" si="7"/>
        <v>#DIV/0!</v>
      </c>
      <c r="X20" s="9" t="e">
        <f t="shared" si="8"/>
        <v>#DIV/0!</v>
      </c>
      <c r="Y20" s="3"/>
      <c r="Z20" s="7">
        <f t="shared" si="1"/>
        <v>0</v>
      </c>
      <c r="AA20" s="8" t="e">
        <f t="shared" si="9"/>
        <v>#DIV/0!</v>
      </c>
      <c r="AB20" s="9" t="e">
        <f t="shared" si="10"/>
        <v>#DIV/0!</v>
      </c>
      <c r="AC20" s="3"/>
      <c r="AD20" s="7">
        <f t="shared" si="2"/>
        <v>0</v>
      </c>
      <c r="AE20" s="8" t="e">
        <f t="shared" si="11"/>
        <v>#DIV/0!</v>
      </c>
      <c r="AF20" s="9" t="e">
        <f t="shared" si="12"/>
        <v>#DIV/0!</v>
      </c>
      <c r="AG20" s="3"/>
      <c r="AH20" s="7">
        <f t="shared" si="3"/>
        <v>0</v>
      </c>
      <c r="AI20" s="8" t="e">
        <f t="shared" si="13"/>
        <v>#DIV/0!</v>
      </c>
      <c r="AJ20" s="9" t="e">
        <f t="shared" si="14"/>
        <v>#DIV/0!</v>
      </c>
      <c r="AK20" s="7">
        <f t="shared" si="15"/>
        <v>1</v>
      </c>
      <c r="AM20" s="12"/>
    </row>
    <row r="21" spans="1:39" s="6" customFormat="1" ht="13.5">
      <c r="A21" s="6">
        <v>19</v>
      </c>
      <c r="B21" s="6">
        <f>'名簿'!B19</f>
        <v>0</v>
      </c>
      <c r="C21" s="2"/>
      <c r="D21" s="2"/>
      <c r="E21" s="11"/>
      <c r="F21" s="11"/>
      <c r="G21" s="11"/>
      <c r="H21" s="11"/>
      <c r="I21" s="2"/>
      <c r="J21" s="2"/>
      <c r="K21" s="11"/>
      <c r="L21" s="11"/>
      <c r="M21" s="10"/>
      <c r="N21" s="10"/>
      <c r="O21" s="10"/>
      <c r="P21" s="10"/>
      <c r="Q21" s="10"/>
      <c r="R21" s="7">
        <f t="shared" si="4"/>
        <v>0</v>
      </c>
      <c r="S21" s="8" t="e">
        <f t="shared" si="5"/>
        <v>#DIV/0!</v>
      </c>
      <c r="T21" s="9" t="e">
        <f t="shared" si="6"/>
        <v>#DIV/0!</v>
      </c>
      <c r="U21" s="3"/>
      <c r="V21" s="7">
        <f t="shared" si="0"/>
        <v>0</v>
      </c>
      <c r="W21" s="8" t="e">
        <f t="shared" si="7"/>
        <v>#DIV/0!</v>
      </c>
      <c r="X21" s="9" t="e">
        <f t="shared" si="8"/>
        <v>#DIV/0!</v>
      </c>
      <c r="Y21" s="3"/>
      <c r="Z21" s="7">
        <f t="shared" si="1"/>
        <v>0</v>
      </c>
      <c r="AA21" s="8" t="e">
        <f t="shared" si="9"/>
        <v>#DIV/0!</v>
      </c>
      <c r="AB21" s="9" t="e">
        <f t="shared" si="10"/>
        <v>#DIV/0!</v>
      </c>
      <c r="AC21" s="3"/>
      <c r="AD21" s="7">
        <f t="shared" si="2"/>
        <v>0</v>
      </c>
      <c r="AE21" s="8" t="e">
        <f t="shared" si="11"/>
        <v>#DIV/0!</v>
      </c>
      <c r="AF21" s="9" t="e">
        <f t="shared" si="12"/>
        <v>#DIV/0!</v>
      </c>
      <c r="AG21" s="3"/>
      <c r="AH21" s="7">
        <f t="shared" si="3"/>
        <v>0</v>
      </c>
      <c r="AI21" s="8" t="e">
        <f t="shared" si="13"/>
        <v>#DIV/0!</v>
      </c>
      <c r="AJ21" s="9" t="e">
        <f t="shared" si="14"/>
        <v>#DIV/0!</v>
      </c>
      <c r="AK21" s="7">
        <f t="shared" si="15"/>
        <v>1</v>
      </c>
      <c r="AM21" s="12"/>
    </row>
    <row r="22" spans="1:39" s="6" customFormat="1" ht="13.5">
      <c r="A22" s="6">
        <v>20</v>
      </c>
      <c r="B22" s="6">
        <f>'名簿'!B20</f>
        <v>0</v>
      </c>
      <c r="C22" s="2"/>
      <c r="D22" s="2"/>
      <c r="E22" s="11"/>
      <c r="F22" s="11"/>
      <c r="G22" s="11"/>
      <c r="H22" s="11"/>
      <c r="I22" s="2"/>
      <c r="J22" s="2"/>
      <c r="K22" s="11"/>
      <c r="L22" s="11"/>
      <c r="M22" s="10"/>
      <c r="N22" s="10"/>
      <c r="O22" s="10"/>
      <c r="P22" s="10"/>
      <c r="Q22" s="10"/>
      <c r="R22" s="7">
        <f t="shared" si="4"/>
        <v>0</v>
      </c>
      <c r="S22" s="8" t="e">
        <f t="shared" si="5"/>
        <v>#DIV/0!</v>
      </c>
      <c r="T22" s="9" t="e">
        <f t="shared" si="6"/>
        <v>#DIV/0!</v>
      </c>
      <c r="U22" s="7"/>
      <c r="V22" s="7">
        <f t="shared" si="0"/>
        <v>0</v>
      </c>
      <c r="W22" s="8" t="e">
        <f t="shared" si="7"/>
        <v>#DIV/0!</v>
      </c>
      <c r="X22" s="9" t="e">
        <f t="shared" si="8"/>
        <v>#DIV/0!</v>
      </c>
      <c r="Y22" s="7"/>
      <c r="Z22" s="7">
        <f t="shared" si="1"/>
        <v>0</v>
      </c>
      <c r="AA22" s="8" t="e">
        <f t="shared" si="9"/>
        <v>#DIV/0!</v>
      </c>
      <c r="AB22" s="9" t="e">
        <f t="shared" si="10"/>
        <v>#DIV/0!</v>
      </c>
      <c r="AC22" s="7"/>
      <c r="AD22" s="7">
        <f t="shared" si="2"/>
        <v>0</v>
      </c>
      <c r="AE22" s="8" t="e">
        <f t="shared" si="11"/>
        <v>#DIV/0!</v>
      </c>
      <c r="AF22" s="9" t="e">
        <f t="shared" si="12"/>
        <v>#DIV/0!</v>
      </c>
      <c r="AG22" s="7"/>
      <c r="AH22" s="7">
        <f t="shared" si="3"/>
        <v>0</v>
      </c>
      <c r="AI22" s="8" t="e">
        <f t="shared" si="13"/>
        <v>#DIV/0!</v>
      </c>
      <c r="AJ22" s="9" t="e">
        <f t="shared" si="14"/>
        <v>#DIV/0!</v>
      </c>
      <c r="AK22" s="7">
        <f t="shared" si="15"/>
        <v>1</v>
      </c>
      <c r="AM22" s="12"/>
    </row>
    <row r="23" spans="1:39" s="6" customFormat="1" ht="13.5">
      <c r="A23" s="6">
        <v>21</v>
      </c>
      <c r="B23" s="6">
        <f>'名簿'!B21</f>
        <v>0</v>
      </c>
      <c r="C23" s="2"/>
      <c r="D23" s="2"/>
      <c r="E23" s="11"/>
      <c r="F23" s="11"/>
      <c r="G23" s="11"/>
      <c r="H23" s="11"/>
      <c r="I23" s="2"/>
      <c r="J23" s="2"/>
      <c r="K23" s="11"/>
      <c r="L23" s="11"/>
      <c r="M23" s="10"/>
      <c r="N23" s="10"/>
      <c r="O23" s="10"/>
      <c r="P23" s="10"/>
      <c r="Q23" s="10"/>
      <c r="R23" s="7">
        <f t="shared" si="4"/>
        <v>0</v>
      </c>
      <c r="S23" s="8" t="e">
        <f t="shared" si="5"/>
        <v>#DIV/0!</v>
      </c>
      <c r="T23" s="9" t="e">
        <f t="shared" si="6"/>
        <v>#DIV/0!</v>
      </c>
      <c r="U23" s="7"/>
      <c r="V23" s="7">
        <f t="shared" si="0"/>
        <v>0</v>
      </c>
      <c r="W23" s="8" t="e">
        <f t="shared" si="7"/>
        <v>#DIV/0!</v>
      </c>
      <c r="X23" s="9" t="e">
        <f t="shared" si="8"/>
        <v>#DIV/0!</v>
      </c>
      <c r="Y23" s="7"/>
      <c r="Z23" s="7">
        <f t="shared" si="1"/>
        <v>0</v>
      </c>
      <c r="AA23" s="8" t="e">
        <f t="shared" si="9"/>
        <v>#DIV/0!</v>
      </c>
      <c r="AB23" s="9" t="e">
        <f t="shared" si="10"/>
        <v>#DIV/0!</v>
      </c>
      <c r="AC23" s="7"/>
      <c r="AD23" s="7">
        <f t="shared" si="2"/>
        <v>0</v>
      </c>
      <c r="AE23" s="8" t="e">
        <f t="shared" si="11"/>
        <v>#DIV/0!</v>
      </c>
      <c r="AF23" s="9" t="e">
        <f t="shared" si="12"/>
        <v>#DIV/0!</v>
      </c>
      <c r="AG23" s="7"/>
      <c r="AH23" s="7">
        <f t="shared" si="3"/>
        <v>0</v>
      </c>
      <c r="AI23" s="8" t="e">
        <f t="shared" si="13"/>
        <v>#DIV/0!</v>
      </c>
      <c r="AJ23" s="9" t="e">
        <f t="shared" si="14"/>
        <v>#DIV/0!</v>
      </c>
      <c r="AK23" s="7">
        <f t="shared" si="15"/>
        <v>1</v>
      </c>
      <c r="AM23" s="12"/>
    </row>
    <row r="24" spans="1:39" s="6" customFormat="1" ht="13.5">
      <c r="A24" s="6">
        <v>22</v>
      </c>
      <c r="B24" s="6">
        <f>'名簿'!B22</f>
        <v>0</v>
      </c>
      <c r="C24" s="2"/>
      <c r="D24" s="2"/>
      <c r="E24" s="11"/>
      <c r="F24" s="11"/>
      <c r="G24" s="11"/>
      <c r="H24" s="11"/>
      <c r="I24" s="2"/>
      <c r="J24" s="2"/>
      <c r="K24" s="11"/>
      <c r="L24" s="11"/>
      <c r="M24" s="10"/>
      <c r="N24" s="10"/>
      <c r="O24" s="10"/>
      <c r="P24" s="10"/>
      <c r="Q24" s="10"/>
      <c r="R24" s="7">
        <f t="shared" si="4"/>
        <v>0</v>
      </c>
      <c r="S24" s="8" t="e">
        <f t="shared" si="5"/>
        <v>#DIV/0!</v>
      </c>
      <c r="T24" s="9" t="e">
        <f t="shared" si="6"/>
        <v>#DIV/0!</v>
      </c>
      <c r="U24" s="7"/>
      <c r="V24" s="7">
        <f t="shared" si="0"/>
        <v>0</v>
      </c>
      <c r="W24" s="8" t="e">
        <f t="shared" si="7"/>
        <v>#DIV/0!</v>
      </c>
      <c r="X24" s="9" t="e">
        <f t="shared" si="8"/>
        <v>#DIV/0!</v>
      </c>
      <c r="Y24" s="7"/>
      <c r="Z24" s="7">
        <f t="shared" si="1"/>
        <v>0</v>
      </c>
      <c r="AA24" s="8" t="e">
        <f t="shared" si="9"/>
        <v>#DIV/0!</v>
      </c>
      <c r="AB24" s="9" t="e">
        <f t="shared" si="10"/>
        <v>#DIV/0!</v>
      </c>
      <c r="AC24" s="7"/>
      <c r="AD24" s="7">
        <f t="shared" si="2"/>
        <v>0</v>
      </c>
      <c r="AE24" s="8" t="e">
        <f t="shared" si="11"/>
        <v>#DIV/0!</v>
      </c>
      <c r="AF24" s="9" t="e">
        <f t="shared" si="12"/>
        <v>#DIV/0!</v>
      </c>
      <c r="AG24" s="7"/>
      <c r="AH24" s="7">
        <f t="shared" si="3"/>
        <v>0</v>
      </c>
      <c r="AI24" s="8" t="e">
        <f t="shared" si="13"/>
        <v>#DIV/0!</v>
      </c>
      <c r="AJ24" s="9" t="e">
        <f t="shared" si="14"/>
        <v>#DIV/0!</v>
      </c>
      <c r="AK24" s="7">
        <f t="shared" si="15"/>
        <v>1</v>
      </c>
      <c r="AM24" s="12"/>
    </row>
    <row r="25" spans="1:39" s="6" customFormat="1" ht="13.5">
      <c r="A25" s="6">
        <v>23</v>
      </c>
      <c r="B25" s="6">
        <f>'名簿'!B23</f>
        <v>0</v>
      </c>
      <c r="C25" s="2"/>
      <c r="D25" s="2"/>
      <c r="E25" s="11"/>
      <c r="F25" s="11"/>
      <c r="G25" s="11"/>
      <c r="H25" s="11"/>
      <c r="I25" s="2"/>
      <c r="J25" s="2"/>
      <c r="K25" s="11"/>
      <c r="L25" s="11"/>
      <c r="M25" s="10"/>
      <c r="N25" s="10"/>
      <c r="O25" s="10"/>
      <c r="P25" s="10"/>
      <c r="Q25" s="10"/>
      <c r="R25" s="7">
        <f t="shared" si="4"/>
        <v>0</v>
      </c>
      <c r="S25" s="8" t="e">
        <f t="shared" si="5"/>
        <v>#DIV/0!</v>
      </c>
      <c r="T25" s="9" t="e">
        <f t="shared" si="6"/>
        <v>#DIV/0!</v>
      </c>
      <c r="U25" s="7"/>
      <c r="V25" s="7">
        <f t="shared" si="0"/>
        <v>0</v>
      </c>
      <c r="W25" s="8" t="e">
        <f t="shared" si="7"/>
        <v>#DIV/0!</v>
      </c>
      <c r="X25" s="9" t="e">
        <f t="shared" si="8"/>
        <v>#DIV/0!</v>
      </c>
      <c r="Y25" s="7"/>
      <c r="Z25" s="7">
        <f t="shared" si="1"/>
        <v>0</v>
      </c>
      <c r="AA25" s="8" t="e">
        <f t="shared" si="9"/>
        <v>#DIV/0!</v>
      </c>
      <c r="AB25" s="9" t="e">
        <f t="shared" si="10"/>
        <v>#DIV/0!</v>
      </c>
      <c r="AC25" s="7"/>
      <c r="AD25" s="7">
        <f t="shared" si="2"/>
        <v>0</v>
      </c>
      <c r="AE25" s="8" t="e">
        <f t="shared" si="11"/>
        <v>#DIV/0!</v>
      </c>
      <c r="AF25" s="9" t="e">
        <f t="shared" si="12"/>
        <v>#DIV/0!</v>
      </c>
      <c r="AG25" s="7"/>
      <c r="AH25" s="7">
        <f t="shared" si="3"/>
        <v>0</v>
      </c>
      <c r="AI25" s="8" t="e">
        <f t="shared" si="13"/>
        <v>#DIV/0!</v>
      </c>
      <c r="AJ25" s="9" t="e">
        <f t="shared" si="14"/>
        <v>#DIV/0!</v>
      </c>
      <c r="AK25" s="7">
        <f t="shared" si="15"/>
        <v>1</v>
      </c>
      <c r="AM25" s="12"/>
    </row>
    <row r="26" spans="1:39" s="6" customFormat="1" ht="13.5">
      <c r="A26" s="6">
        <v>24</v>
      </c>
      <c r="B26" s="6">
        <f>'名簿'!B24</f>
        <v>0</v>
      </c>
      <c r="C26" s="2"/>
      <c r="D26" s="2"/>
      <c r="E26" s="11"/>
      <c r="F26" s="11"/>
      <c r="G26" s="11"/>
      <c r="H26" s="11"/>
      <c r="I26" s="2"/>
      <c r="J26" s="2"/>
      <c r="K26" s="11"/>
      <c r="L26" s="11"/>
      <c r="M26" s="10"/>
      <c r="N26" s="10"/>
      <c r="O26" s="10"/>
      <c r="P26" s="10"/>
      <c r="Q26" s="10"/>
      <c r="R26" s="7">
        <f t="shared" si="4"/>
        <v>0</v>
      </c>
      <c r="S26" s="8" t="e">
        <f t="shared" si="5"/>
        <v>#DIV/0!</v>
      </c>
      <c r="T26" s="9" t="e">
        <f t="shared" si="6"/>
        <v>#DIV/0!</v>
      </c>
      <c r="U26" s="7"/>
      <c r="V26" s="7">
        <f t="shared" si="0"/>
        <v>0</v>
      </c>
      <c r="W26" s="8" t="e">
        <f t="shared" si="7"/>
        <v>#DIV/0!</v>
      </c>
      <c r="X26" s="9" t="e">
        <f t="shared" si="8"/>
        <v>#DIV/0!</v>
      </c>
      <c r="Y26" s="7"/>
      <c r="Z26" s="7">
        <f t="shared" si="1"/>
        <v>0</v>
      </c>
      <c r="AA26" s="8" t="e">
        <f t="shared" si="9"/>
        <v>#DIV/0!</v>
      </c>
      <c r="AB26" s="9" t="e">
        <f t="shared" si="10"/>
        <v>#DIV/0!</v>
      </c>
      <c r="AC26" s="7"/>
      <c r="AD26" s="7">
        <f t="shared" si="2"/>
        <v>0</v>
      </c>
      <c r="AE26" s="8" t="e">
        <f t="shared" si="11"/>
        <v>#DIV/0!</v>
      </c>
      <c r="AF26" s="9" t="e">
        <f t="shared" si="12"/>
        <v>#DIV/0!</v>
      </c>
      <c r="AG26" s="7"/>
      <c r="AH26" s="7">
        <f t="shared" si="3"/>
        <v>0</v>
      </c>
      <c r="AI26" s="8" t="e">
        <f t="shared" si="13"/>
        <v>#DIV/0!</v>
      </c>
      <c r="AJ26" s="9" t="e">
        <f t="shared" si="14"/>
        <v>#DIV/0!</v>
      </c>
      <c r="AK26" s="7">
        <f t="shared" si="15"/>
        <v>1</v>
      </c>
      <c r="AM26" s="12"/>
    </row>
    <row r="27" spans="1:39" s="6" customFormat="1" ht="13.5">
      <c r="A27" s="6">
        <v>25</v>
      </c>
      <c r="B27" s="6">
        <f>'名簿'!B25</f>
        <v>0</v>
      </c>
      <c r="C27" s="2"/>
      <c r="D27" s="2"/>
      <c r="E27" s="11"/>
      <c r="F27" s="11"/>
      <c r="G27" s="11"/>
      <c r="H27" s="11"/>
      <c r="I27" s="2"/>
      <c r="J27" s="2"/>
      <c r="K27" s="11"/>
      <c r="L27" s="11"/>
      <c r="M27" s="10"/>
      <c r="N27" s="10"/>
      <c r="O27" s="10"/>
      <c r="P27" s="10"/>
      <c r="Q27" s="10"/>
      <c r="R27" s="7">
        <f t="shared" si="4"/>
        <v>0</v>
      </c>
      <c r="S27" s="8" t="e">
        <f t="shared" si="5"/>
        <v>#DIV/0!</v>
      </c>
      <c r="T27" s="9" t="e">
        <f t="shared" si="6"/>
        <v>#DIV/0!</v>
      </c>
      <c r="U27" s="7"/>
      <c r="V27" s="7">
        <f t="shared" si="0"/>
        <v>0</v>
      </c>
      <c r="W27" s="8" t="e">
        <f t="shared" si="7"/>
        <v>#DIV/0!</v>
      </c>
      <c r="X27" s="9" t="e">
        <f t="shared" si="8"/>
        <v>#DIV/0!</v>
      </c>
      <c r="Y27" s="7"/>
      <c r="Z27" s="7">
        <f t="shared" si="1"/>
        <v>0</v>
      </c>
      <c r="AA27" s="8" t="e">
        <f t="shared" si="9"/>
        <v>#DIV/0!</v>
      </c>
      <c r="AB27" s="9" t="e">
        <f t="shared" si="10"/>
        <v>#DIV/0!</v>
      </c>
      <c r="AC27" s="7"/>
      <c r="AD27" s="7">
        <f t="shared" si="2"/>
        <v>0</v>
      </c>
      <c r="AE27" s="8" t="e">
        <f t="shared" si="11"/>
        <v>#DIV/0!</v>
      </c>
      <c r="AF27" s="9" t="e">
        <f t="shared" si="12"/>
        <v>#DIV/0!</v>
      </c>
      <c r="AG27" s="7"/>
      <c r="AH27" s="7">
        <f t="shared" si="3"/>
        <v>0</v>
      </c>
      <c r="AI27" s="8" t="e">
        <f t="shared" si="13"/>
        <v>#DIV/0!</v>
      </c>
      <c r="AJ27" s="9" t="e">
        <f t="shared" si="14"/>
        <v>#DIV/0!</v>
      </c>
      <c r="AK27" s="7">
        <f t="shared" si="15"/>
        <v>1</v>
      </c>
      <c r="AM27" s="12"/>
    </row>
    <row r="28" spans="1:39" s="6" customFormat="1" ht="13.5">
      <c r="A28" s="6">
        <v>26</v>
      </c>
      <c r="B28" s="6">
        <f>'名簿'!B26</f>
        <v>0</v>
      </c>
      <c r="C28" s="2"/>
      <c r="D28" s="2"/>
      <c r="E28" s="11"/>
      <c r="F28" s="11"/>
      <c r="G28" s="11"/>
      <c r="H28" s="11"/>
      <c r="I28" s="2"/>
      <c r="J28" s="2"/>
      <c r="K28" s="11"/>
      <c r="L28" s="11"/>
      <c r="M28" s="10"/>
      <c r="N28" s="10"/>
      <c r="O28" s="10"/>
      <c r="P28" s="10"/>
      <c r="Q28" s="10"/>
      <c r="R28" s="7">
        <f t="shared" si="4"/>
        <v>0</v>
      </c>
      <c r="S28" s="8" t="e">
        <f t="shared" si="5"/>
        <v>#DIV/0!</v>
      </c>
      <c r="T28" s="9" t="e">
        <f t="shared" si="6"/>
        <v>#DIV/0!</v>
      </c>
      <c r="U28" s="7"/>
      <c r="V28" s="7">
        <f t="shared" si="0"/>
        <v>0</v>
      </c>
      <c r="W28" s="8" t="e">
        <f t="shared" si="7"/>
        <v>#DIV/0!</v>
      </c>
      <c r="X28" s="9" t="e">
        <f t="shared" si="8"/>
        <v>#DIV/0!</v>
      </c>
      <c r="Y28" s="7"/>
      <c r="Z28" s="7">
        <f t="shared" si="1"/>
        <v>0</v>
      </c>
      <c r="AA28" s="8" t="e">
        <f t="shared" si="9"/>
        <v>#DIV/0!</v>
      </c>
      <c r="AB28" s="9" t="e">
        <f t="shared" si="10"/>
        <v>#DIV/0!</v>
      </c>
      <c r="AC28" s="7"/>
      <c r="AD28" s="7">
        <f t="shared" si="2"/>
        <v>0</v>
      </c>
      <c r="AE28" s="8" t="e">
        <f t="shared" si="11"/>
        <v>#DIV/0!</v>
      </c>
      <c r="AF28" s="9" t="e">
        <f t="shared" si="12"/>
        <v>#DIV/0!</v>
      </c>
      <c r="AG28" s="7"/>
      <c r="AH28" s="7">
        <f t="shared" si="3"/>
        <v>0</v>
      </c>
      <c r="AI28" s="8" t="e">
        <f t="shared" si="13"/>
        <v>#DIV/0!</v>
      </c>
      <c r="AJ28" s="9" t="e">
        <f t="shared" si="14"/>
        <v>#DIV/0!</v>
      </c>
      <c r="AK28" s="7">
        <f t="shared" si="15"/>
        <v>1</v>
      </c>
      <c r="AM28" s="12"/>
    </row>
    <row r="29" spans="1:39" s="6" customFormat="1" ht="13.5">
      <c r="A29" s="6">
        <v>27</v>
      </c>
      <c r="B29" s="6">
        <f>'名簿'!B27</f>
        <v>0</v>
      </c>
      <c r="C29" s="2"/>
      <c r="D29" s="2"/>
      <c r="E29" s="11"/>
      <c r="F29" s="11"/>
      <c r="G29" s="11"/>
      <c r="H29" s="11"/>
      <c r="I29" s="2"/>
      <c r="J29" s="2"/>
      <c r="K29" s="11"/>
      <c r="L29" s="11"/>
      <c r="M29" s="10"/>
      <c r="N29" s="10"/>
      <c r="O29" s="10"/>
      <c r="P29" s="10"/>
      <c r="Q29" s="10"/>
      <c r="R29" s="7">
        <f t="shared" si="4"/>
        <v>0</v>
      </c>
      <c r="S29" s="8" t="e">
        <f t="shared" si="5"/>
        <v>#DIV/0!</v>
      </c>
      <c r="T29" s="9" t="e">
        <f t="shared" si="6"/>
        <v>#DIV/0!</v>
      </c>
      <c r="U29" s="7"/>
      <c r="V29" s="7">
        <f t="shared" si="0"/>
        <v>0</v>
      </c>
      <c r="W29" s="8" t="e">
        <f t="shared" si="7"/>
        <v>#DIV/0!</v>
      </c>
      <c r="X29" s="9" t="e">
        <f t="shared" si="8"/>
        <v>#DIV/0!</v>
      </c>
      <c r="Y29" s="7"/>
      <c r="Z29" s="7">
        <f t="shared" si="1"/>
        <v>0</v>
      </c>
      <c r="AA29" s="8" t="e">
        <f t="shared" si="9"/>
        <v>#DIV/0!</v>
      </c>
      <c r="AB29" s="9" t="e">
        <f t="shared" si="10"/>
        <v>#DIV/0!</v>
      </c>
      <c r="AC29" s="7"/>
      <c r="AD29" s="7">
        <f t="shared" si="2"/>
        <v>0</v>
      </c>
      <c r="AE29" s="8" t="e">
        <f t="shared" si="11"/>
        <v>#DIV/0!</v>
      </c>
      <c r="AF29" s="9" t="e">
        <f t="shared" si="12"/>
        <v>#DIV/0!</v>
      </c>
      <c r="AG29" s="7"/>
      <c r="AH29" s="7">
        <f t="shared" si="3"/>
        <v>0</v>
      </c>
      <c r="AI29" s="8" t="e">
        <f t="shared" si="13"/>
        <v>#DIV/0!</v>
      </c>
      <c r="AJ29" s="9" t="e">
        <f t="shared" si="14"/>
        <v>#DIV/0!</v>
      </c>
      <c r="AK29" s="7">
        <f t="shared" si="15"/>
        <v>1</v>
      </c>
      <c r="AM29" s="12"/>
    </row>
    <row r="30" spans="1:39" s="6" customFormat="1" ht="13.5">
      <c r="A30" s="6">
        <v>28</v>
      </c>
      <c r="B30" s="6">
        <f>'名簿'!B28</f>
        <v>0</v>
      </c>
      <c r="C30" s="2"/>
      <c r="D30" s="2"/>
      <c r="E30" s="11"/>
      <c r="F30" s="11"/>
      <c r="G30" s="11"/>
      <c r="H30" s="11"/>
      <c r="I30" s="2"/>
      <c r="J30" s="2"/>
      <c r="K30" s="11"/>
      <c r="L30" s="11"/>
      <c r="M30" s="10"/>
      <c r="N30" s="10"/>
      <c r="O30" s="10"/>
      <c r="P30" s="10"/>
      <c r="Q30" s="10"/>
      <c r="R30" s="7">
        <f t="shared" si="4"/>
        <v>0</v>
      </c>
      <c r="S30" s="8" t="e">
        <f t="shared" si="5"/>
        <v>#DIV/0!</v>
      </c>
      <c r="T30" s="9" t="e">
        <f t="shared" si="6"/>
        <v>#DIV/0!</v>
      </c>
      <c r="U30" s="7"/>
      <c r="V30" s="7">
        <f t="shared" si="0"/>
        <v>0</v>
      </c>
      <c r="W30" s="8" t="e">
        <f t="shared" si="7"/>
        <v>#DIV/0!</v>
      </c>
      <c r="X30" s="9" t="e">
        <f t="shared" si="8"/>
        <v>#DIV/0!</v>
      </c>
      <c r="Y30" s="7"/>
      <c r="Z30" s="7">
        <f t="shared" si="1"/>
        <v>0</v>
      </c>
      <c r="AA30" s="8" t="e">
        <f t="shared" si="9"/>
        <v>#DIV/0!</v>
      </c>
      <c r="AB30" s="9" t="e">
        <f t="shared" si="10"/>
        <v>#DIV/0!</v>
      </c>
      <c r="AC30" s="7"/>
      <c r="AD30" s="7">
        <f t="shared" si="2"/>
        <v>0</v>
      </c>
      <c r="AE30" s="8" t="e">
        <f t="shared" si="11"/>
        <v>#DIV/0!</v>
      </c>
      <c r="AF30" s="9" t="e">
        <f t="shared" si="12"/>
        <v>#DIV/0!</v>
      </c>
      <c r="AG30" s="7"/>
      <c r="AH30" s="7">
        <f t="shared" si="3"/>
        <v>0</v>
      </c>
      <c r="AI30" s="8" t="e">
        <f t="shared" si="13"/>
        <v>#DIV/0!</v>
      </c>
      <c r="AJ30" s="9" t="e">
        <f t="shared" si="14"/>
        <v>#DIV/0!</v>
      </c>
      <c r="AK30" s="7">
        <f t="shared" si="15"/>
        <v>1</v>
      </c>
      <c r="AM30" s="12"/>
    </row>
    <row r="31" spans="1:39" s="6" customFormat="1" ht="13.5">
      <c r="A31" s="6">
        <v>29</v>
      </c>
      <c r="B31" s="6">
        <f>'名簿'!B29</f>
        <v>0</v>
      </c>
      <c r="C31" s="2"/>
      <c r="D31" s="2"/>
      <c r="E31" s="11"/>
      <c r="F31" s="11"/>
      <c r="G31" s="11"/>
      <c r="H31" s="11"/>
      <c r="I31" s="2"/>
      <c r="J31" s="2"/>
      <c r="K31" s="11"/>
      <c r="L31" s="11"/>
      <c r="M31" s="10"/>
      <c r="N31" s="10"/>
      <c r="O31" s="10"/>
      <c r="P31" s="10"/>
      <c r="Q31" s="10"/>
      <c r="R31" s="7">
        <f t="shared" si="4"/>
        <v>0</v>
      </c>
      <c r="S31" s="8" t="e">
        <f t="shared" si="5"/>
        <v>#DIV/0!</v>
      </c>
      <c r="T31" s="9" t="e">
        <f t="shared" si="6"/>
        <v>#DIV/0!</v>
      </c>
      <c r="U31" s="7"/>
      <c r="V31" s="7">
        <f t="shared" si="0"/>
        <v>0</v>
      </c>
      <c r="W31" s="8" t="e">
        <f t="shared" si="7"/>
        <v>#DIV/0!</v>
      </c>
      <c r="X31" s="9" t="e">
        <f t="shared" si="8"/>
        <v>#DIV/0!</v>
      </c>
      <c r="Y31" s="7"/>
      <c r="Z31" s="7">
        <f t="shared" si="1"/>
        <v>0</v>
      </c>
      <c r="AA31" s="8" t="e">
        <f t="shared" si="9"/>
        <v>#DIV/0!</v>
      </c>
      <c r="AB31" s="9" t="e">
        <f t="shared" si="10"/>
        <v>#DIV/0!</v>
      </c>
      <c r="AC31" s="7"/>
      <c r="AD31" s="7">
        <f t="shared" si="2"/>
        <v>0</v>
      </c>
      <c r="AE31" s="8" t="e">
        <f t="shared" si="11"/>
        <v>#DIV/0!</v>
      </c>
      <c r="AF31" s="9" t="e">
        <f t="shared" si="12"/>
        <v>#DIV/0!</v>
      </c>
      <c r="AG31" s="7"/>
      <c r="AH31" s="7">
        <f t="shared" si="3"/>
        <v>0</v>
      </c>
      <c r="AI31" s="8" t="e">
        <f t="shared" si="13"/>
        <v>#DIV/0!</v>
      </c>
      <c r="AJ31" s="9" t="e">
        <f t="shared" si="14"/>
        <v>#DIV/0!</v>
      </c>
      <c r="AK31" s="7">
        <f t="shared" si="15"/>
        <v>1</v>
      </c>
      <c r="AM31" s="12"/>
    </row>
    <row r="32" spans="1:39" s="6" customFormat="1" ht="13.5">
      <c r="A32" s="6">
        <v>30</v>
      </c>
      <c r="B32" s="6">
        <f>'名簿'!B30</f>
        <v>0</v>
      </c>
      <c r="C32" s="2"/>
      <c r="D32" s="2"/>
      <c r="E32" s="11"/>
      <c r="F32" s="11"/>
      <c r="G32" s="11"/>
      <c r="H32" s="11"/>
      <c r="I32" s="2"/>
      <c r="J32" s="2"/>
      <c r="K32" s="11"/>
      <c r="L32" s="11"/>
      <c r="M32" s="10"/>
      <c r="N32" s="10"/>
      <c r="O32" s="10"/>
      <c r="P32" s="10"/>
      <c r="Q32" s="10"/>
      <c r="R32" s="7">
        <f t="shared" si="4"/>
        <v>0</v>
      </c>
      <c r="S32" s="8" t="e">
        <f t="shared" si="5"/>
        <v>#DIV/0!</v>
      </c>
      <c r="T32" s="9" t="e">
        <f t="shared" si="6"/>
        <v>#DIV/0!</v>
      </c>
      <c r="U32" s="7"/>
      <c r="V32" s="7">
        <f t="shared" si="0"/>
        <v>0</v>
      </c>
      <c r="W32" s="8" t="e">
        <f t="shared" si="7"/>
        <v>#DIV/0!</v>
      </c>
      <c r="X32" s="9" t="e">
        <f t="shared" si="8"/>
        <v>#DIV/0!</v>
      </c>
      <c r="Y32" s="7"/>
      <c r="Z32" s="7">
        <f t="shared" si="1"/>
        <v>0</v>
      </c>
      <c r="AA32" s="8" t="e">
        <f t="shared" si="9"/>
        <v>#DIV/0!</v>
      </c>
      <c r="AB32" s="9" t="e">
        <f t="shared" si="10"/>
        <v>#DIV/0!</v>
      </c>
      <c r="AC32" s="7"/>
      <c r="AD32" s="7">
        <f t="shared" si="2"/>
        <v>0</v>
      </c>
      <c r="AE32" s="8" t="e">
        <f t="shared" si="11"/>
        <v>#DIV/0!</v>
      </c>
      <c r="AF32" s="9" t="e">
        <f t="shared" si="12"/>
        <v>#DIV/0!</v>
      </c>
      <c r="AG32" s="7"/>
      <c r="AH32" s="7">
        <f t="shared" si="3"/>
        <v>0</v>
      </c>
      <c r="AI32" s="8" t="e">
        <f t="shared" si="13"/>
        <v>#DIV/0!</v>
      </c>
      <c r="AJ32" s="9" t="e">
        <f t="shared" si="14"/>
        <v>#DIV/0!</v>
      </c>
      <c r="AK32" s="7">
        <f t="shared" si="15"/>
        <v>1</v>
      </c>
      <c r="AM32" s="12"/>
    </row>
    <row r="33" spans="1:39" s="6" customFormat="1" ht="13.5">
      <c r="A33" s="6">
        <v>31</v>
      </c>
      <c r="B33" s="6">
        <f>'名簿'!B31</f>
        <v>0</v>
      </c>
      <c r="C33" s="2"/>
      <c r="D33" s="2"/>
      <c r="E33" s="11"/>
      <c r="F33" s="11"/>
      <c r="G33" s="11"/>
      <c r="H33" s="11"/>
      <c r="I33" s="2"/>
      <c r="J33" s="2"/>
      <c r="K33" s="11"/>
      <c r="L33" s="11"/>
      <c r="M33" s="10"/>
      <c r="N33" s="10"/>
      <c r="O33" s="10"/>
      <c r="P33" s="10"/>
      <c r="Q33" s="10"/>
      <c r="R33" s="7">
        <f t="shared" si="4"/>
        <v>0</v>
      </c>
      <c r="S33" s="8" t="e">
        <f t="shared" si="5"/>
        <v>#DIV/0!</v>
      </c>
      <c r="T33" s="9" t="e">
        <f t="shared" si="6"/>
        <v>#DIV/0!</v>
      </c>
      <c r="U33" s="7"/>
      <c r="V33" s="7">
        <f t="shared" si="0"/>
        <v>0</v>
      </c>
      <c r="W33" s="8" t="e">
        <f t="shared" si="7"/>
        <v>#DIV/0!</v>
      </c>
      <c r="X33" s="9" t="e">
        <f t="shared" si="8"/>
        <v>#DIV/0!</v>
      </c>
      <c r="Y33" s="7"/>
      <c r="Z33" s="7">
        <f t="shared" si="1"/>
        <v>0</v>
      </c>
      <c r="AA33" s="8" t="e">
        <f t="shared" si="9"/>
        <v>#DIV/0!</v>
      </c>
      <c r="AB33" s="9" t="e">
        <f t="shared" si="10"/>
        <v>#DIV/0!</v>
      </c>
      <c r="AC33" s="7"/>
      <c r="AD33" s="7">
        <f t="shared" si="2"/>
        <v>0</v>
      </c>
      <c r="AE33" s="8" t="e">
        <f t="shared" si="11"/>
        <v>#DIV/0!</v>
      </c>
      <c r="AF33" s="9" t="e">
        <f t="shared" si="12"/>
        <v>#DIV/0!</v>
      </c>
      <c r="AG33" s="7"/>
      <c r="AH33" s="7">
        <f t="shared" si="3"/>
        <v>0</v>
      </c>
      <c r="AI33" s="8" t="e">
        <f t="shared" si="13"/>
        <v>#DIV/0!</v>
      </c>
      <c r="AJ33" s="9" t="e">
        <f t="shared" si="14"/>
        <v>#DIV/0!</v>
      </c>
      <c r="AK33" s="7">
        <f t="shared" si="15"/>
        <v>1</v>
      </c>
      <c r="AM33" s="12"/>
    </row>
    <row r="34" spans="1:39" s="6" customFormat="1" ht="13.5">
      <c r="A34" s="6">
        <v>32</v>
      </c>
      <c r="B34" s="6">
        <f>'名簿'!B32</f>
        <v>0</v>
      </c>
      <c r="C34" s="2"/>
      <c r="D34" s="2"/>
      <c r="E34" s="11"/>
      <c r="F34" s="11"/>
      <c r="G34" s="11"/>
      <c r="H34" s="11"/>
      <c r="I34" s="2"/>
      <c r="J34" s="2"/>
      <c r="K34" s="11"/>
      <c r="L34" s="11"/>
      <c r="M34" s="10"/>
      <c r="N34" s="10"/>
      <c r="O34" s="10"/>
      <c r="P34" s="10"/>
      <c r="Q34" s="10"/>
      <c r="R34" s="7">
        <f t="shared" si="4"/>
        <v>0</v>
      </c>
      <c r="S34" s="8" t="e">
        <f t="shared" si="5"/>
        <v>#DIV/0!</v>
      </c>
      <c r="T34" s="9" t="e">
        <f t="shared" si="6"/>
        <v>#DIV/0!</v>
      </c>
      <c r="U34" s="7"/>
      <c r="V34" s="7">
        <f t="shared" si="0"/>
        <v>0</v>
      </c>
      <c r="W34" s="8" t="e">
        <f t="shared" si="7"/>
        <v>#DIV/0!</v>
      </c>
      <c r="X34" s="9" t="e">
        <f t="shared" si="8"/>
        <v>#DIV/0!</v>
      </c>
      <c r="Y34" s="7"/>
      <c r="Z34" s="7">
        <f t="shared" si="1"/>
        <v>0</v>
      </c>
      <c r="AA34" s="8" t="e">
        <f t="shared" si="9"/>
        <v>#DIV/0!</v>
      </c>
      <c r="AB34" s="9" t="e">
        <f t="shared" si="10"/>
        <v>#DIV/0!</v>
      </c>
      <c r="AC34" s="7"/>
      <c r="AD34" s="7">
        <f t="shared" si="2"/>
        <v>0</v>
      </c>
      <c r="AE34" s="8" t="e">
        <f t="shared" si="11"/>
        <v>#DIV/0!</v>
      </c>
      <c r="AF34" s="9" t="e">
        <f t="shared" si="12"/>
        <v>#DIV/0!</v>
      </c>
      <c r="AG34" s="7"/>
      <c r="AH34" s="7">
        <f t="shared" si="3"/>
        <v>0</v>
      </c>
      <c r="AI34" s="8" t="e">
        <f t="shared" si="13"/>
        <v>#DIV/0!</v>
      </c>
      <c r="AJ34" s="9" t="e">
        <f t="shared" si="14"/>
        <v>#DIV/0!</v>
      </c>
      <c r="AK34" s="7">
        <f t="shared" si="15"/>
        <v>1</v>
      </c>
      <c r="AM34" s="12"/>
    </row>
    <row r="35" spans="1:39" s="6" customFormat="1" ht="13.5">
      <c r="A35" s="6">
        <v>33</v>
      </c>
      <c r="B35" s="6">
        <f>'名簿'!B33</f>
        <v>0</v>
      </c>
      <c r="C35" s="2"/>
      <c r="D35" s="2"/>
      <c r="E35" s="11"/>
      <c r="F35" s="11"/>
      <c r="G35" s="11"/>
      <c r="H35" s="11"/>
      <c r="I35" s="2"/>
      <c r="J35" s="2"/>
      <c r="K35" s="11"/>
      <c r="L35" s="11"/>
      <c r="M35" s="10"/>
      <c r="N35" s="10"/>
      <c r="O35" s="10"/>
      <c r="P35" s="10"/>
      <c r="Q35" s="10"/>
      <c r="R35" s="7">
        <f t="shared" si="4"/>
        <v>0</v>
      </c>
      <c r="S35" s="8" t="e">
        <f t="shared" si="5"/>
        <v>#DIV/0!</v>
      </c>
      <c r="T35" s="9" t="e">
        <f t="shared" si="6"/>
        <v>#DIV/0!</v>
      </c>
      <c r="U35" s="7"/>
      <c r="V35" s="7">
        <f t="shared" si="0"/>
        <v>0</v>
      </c>
      <c r="W35" s="8" t="e">
        <f t="shared" si="7"/>
        <v>#DIV/0!</v>
      </c>
      <c r="X35" s="9" t="e">
        <f t="shared" si="8"/>
        <v>#DIV/0!</v>
      </c>
      <c r="Y35" s="7"/>
      <c r="Z35" s="7">
        <f t="shared" si="1"/>
        <v>0</v>
      </c>
      <c r="AA35" s="8" t="e">
        <f t="shared" si="9"/>
        <v>#DIV/0!</v>
      </c>
      <c r="AB35" s="9" t="e">
        <f t="shared" si="10"/>
        <v>#DIV/0!</v>
      </c>
      <c r="AC35" s="7"/>
      <c r="AD35" s="7">
        <f t="shared" si="2"/>
        <v>0</v>
      </c>
      <c r="AE35" s="8" t="e">
        <f t="shared" si="11"/>
        <v>#DIV/0!</v>
      </c>
      <c r="AF35" s="9" t="e">
        <f t="shared" si="12"/>
        <v>#DIV/0!</v>
      </c>
      <c r="AG35" s="7"/>
      <c r="AH35" s="7">
        <f t="shared" si="3"/>
        <v>0</v>
      </c>
      <c r="AI35" s="8" t="e">
        <f t="shared" si="13"/>
        <v>#DIV/0!</v>
      </c>
      <c r="AJ35" s="9" t="e">
        <f t="shared" si="14"/>
        <v>#DIV/0!</v>
      </c>
      <c r="AK35" s="7">
        <f t="shared" si="15"/>
        <v>1</v>
      </c>
      <c r="AM35" s="12"/>
    </row>
    <row r="36" spans="1:39" s="6" customFormat="1" ht="13.5">
      <c r="A36" s="6">
        <v>34</v>
      </c>
      <c r="B36" s="6">
        <f>'名簿'!B34</f>
        <v>0</v>
      </c>
      <c r="C36" s="2"/>
      <c r="D36" s="2"/>
      <c r="E36" s="11"/>
      <c r="F36" s="11"/>
      <c r="G36" s="11"/>
      <c r="H36" s="11"/>
      <c r="I36" s="2"/>
      <c r="J36" s="2"/>
      <c r="K36" s="11"/>
      <c r="L36" s="11"/>
      <c r="M36" s="10"/>
      <c r="N36" s="10"/>
      <c r="O36" s="10"/>
      <c r="P36" s="10"/>
      <c r="Q36" s="10"/>
      <c r="R36" s="7">
        <f t="shared" si="4"/>
        <v>0</v>
      </c>
      <c r="S36" s="8" t="e">
        <f t="shared" si="5"/>
        <v>#DIV/0!</v>
      </c>
      <c r="T36" s="9" t="e">
        <f t="shared" si="6"/>
        <v>#DIV/0!</v>
      </c>
      <c r="U36" s="7"/>
      <c r="V36" s="7">
        <f t="shared" si="0"/>
        <v>0</v>
      </c>
      <c r="W36" s="8" t="e">
        <f t="shared" si="7"/>
        <v>#DIV/0!</v>
      </c>
      <c r="X36" s="9" t="e">
        <f t="shared" si="8"/>
        <v>#DIV/0!</v>
      </c>
      <c r="Y36" s="7"/>
      <c r="Z36" s="7">
        <f t="shared" si="1"/>
        <v>0</v>
      </c>
      <c r="AA36" s="8" t="e">
        <f t="shared" si="9"/>
        <v>#DIV/0!</v>
      </c>
      <c r="AB36" s="9" t="e">
        <f t="shared" si="10"/>
        <v>#DIV/0!</v>
      </c>
      <c r="AC36" s="7"/>
      <c r="AD36" s="7">
        <f t="shared" si="2"/>
        <v>0</v>
      </c>
      <c r="AE36" s="8" t="e">
        <f t="shared" si="11"/>
        <v>#DIV/0!</v>
      </c>
      <c r="AF36" s="9" t="e">
        <f t="shared" si="12"/>
        <v>#DIV/0!</v>
      </c>
      <c r="AG36" s="7"/>
      <c r="AH36" s="7">
        <f t="shared" si="3"/>
        <v>0</v>
      </c>
      <c r="AI36" s="8" t="e">
        <f t="shared" si="13"/>
        <v>#DIV/0!</v>
      </c>
      <c r="AJ36" s="9" t="e">
        <f t="shared" si="14"/>
        <v>#DIV/0!</v>
      </c>
      <c r="AK36" s="7">
        <f t="shared" si="15"/>
        <v>1</v>
      </c>
      <c r="AM36" s="12"/>
    </row>
    <row r="37" spans="1:39" s="6" customFormat="1" ht="13.5">
      <c r="A37" s="6">
        <v>35</v>
      </c>
      <c r="B37" s="6">
        <f>'名簿'!B35</f>
        <v>0</v>
      </c>
      <c r="C37" s="2"/>
      <c r="D37" s="2"/>
      <c r="E37" s="11"/>
      <c r="F37" s="11"/>
      <c r="G37" s="11"/>
      <c r="H37" s="11"/>
      <c r="I37" s="2"/>
      <c r="J37" s="2"/>
      <c r="K37" s="11"/>
      <c r="L37" s="11"/>
      <c r="M37" s="10"/>
      <c r="N37" s="10"/>
      <c r="O37" s="10"/>
      <c r="P37" s="10"/>
      <c r="Q37" s="10"/>
      <c r="R37" s="7">
        <f t="shared" si="4"/>
        <v>0</v>
      </c>
      <c r="S37" s="8" t="e">
        <f t="shared" si="5"/>
        <v>#DIV/0!</v>
      </c>
      <c r="T37" s="9" t="e">
        <f t="shared" si="6"/>
        <v>#DIV/0!</v>
      </c>
      <c r="U37" s="7"/>
      <c r="V37" s="7">
        <f t="shared" si="0"/>
        <v>0</v>
      </c>
      <c r="W37" s="8" t="e">
        <f t="shared" si="7"/>
        <v>#DIV/0!</v>
      </c>
      <c r="X37" s="9" t="e">
        <f t="shared" si="8"/>
        <v>#DIV/0!</v>
      </c>
      <c r="Y37" s="7"/>
      <c r="Z37" s="7">
        <f t="shared" si="1"/>
        <v>0</v>
      </c>
      <c r="AA37" s="8" t="e">
        <f t="shared" si="9"/>
        <v>#DIV/0!</v>
      </c>
      <c r="AB37" s="9" t="e">
        <f t="shared" si="10"/>
        <v>#DIV/0!</v>
      </c>
      <c r="AC37" s="7"/>
      <c r="AD37" s="7">
        <f t="shared" si="2"/>
        <v>0</v>
      </c>
      <c r="AE37" s="8" t="e">
        <f t="shared" si="11"/>
        <v>#DIV/0!</v>
      </c>
      <c r="AF37" s="9" t="e">
        <f t="shared" si="12"/>
        <v>#DIV/0!</v>
      </c>
      <c r="AG37" s="7"/>
      <c r="AH37" s="7">
        <f t="shared" si="3"/>
        <v>0</v>
      </c>
      <c r="AI37" s="8" t="e">
        <f t="shared" si="13"/>
        <v>#DIV/0!</v>
      </c>
      <c r="AJ37" s="9" t="e">
        <f t="shared" si="14"/>
        <v>#DIV/0!</v>
      </c>
      <c r="AK37" s="7">
        <f t="shared" si="15"/>
        <v>1</v>
      </c>
      <c r="AM37" s="12"/>
    </row>
    <row r="38" spans="1:39" s="6" customFormat="1" ht="13.5">
      <c r="A38" s="6">
        <v>36</v>
      </c>
      <c r="B38" s="6">
        <f>'名簿'!B36</f>
        <v>0</v>
      </c>
      <c r="C38" s="10"/>
      <c r="D38" s="10"/>
      <c r="E38" s="11"/>
      <c r="F38" s="11"/>
      <c r="G38" s="11"/>
      <c r="H38" s="11"/>
      <c r="I38" s="11"/>
      <c r="J38" s="11"/>
      <c r="K38" s="11"/>
      <c r="L38" s="11"/>
      <c r="M38" s="10"/>
      <c r="N38" s="10"/>
      <c r="O38" s="10"/>
      <c r="P38" s="10"/>
      <c r="Q38" s="10"/>
      <c r="R38" s="7">
        <f t="shared" si="4"/>
        <v>0</v>
      </c>
      <c r="S38" s="8" t="e">
        <f t="shared" si="5"/>
        <v>#DIV/0!</v>
      </c>
      <c r="T38" s="9" t="e">
        <f t="shared" si="6"/>
        <v>#DIV/0!</v>
      </c>
      <c r="U38" s="7"/>
      <c r="V38" s="7">
        <f t="shared" si="0"/>
        <v>0</v>
      </c>
      <c r="W38" s="8" t="e">
        <f t="shared" si="7"/>
        <v>#DIV/0!</v>
      </c>
      <c r="X38" s="9" t="e">
        <f t="shared" si="8"/>
        <v>#DIV/0!</v>
      </c>
      <c r="Y38" s="7"/>
      <c r="Z38" s="7">
        <f t="shared" si="1"/>
        <v>0</v>
      </c>
      <c r="AA38" s="8" t="e">
        <f t="shared" si="9"/>
        <v>#DIV/0!</v>
      </c>
      <c r="AB38" s="9" t="e">
        <f t="shared" si="10"/>
        <v>#DIV/0!</v>
      </c>
      <c r="AC38" s="7"/>
      <c r="AD38" s="7">
        <f t="shared" si="2"/>
        <v>0</v>
      </c>
      <c r="AE38" s="8" t="e">
        <f t="shared" si="11"/>
        <v>#DIV/0!</v>
      </c>
      <c r="AF38" s="9" t="e">
        <f t="shared" si="12"/>
        <v>#DIV/0!</v>
      </c>
      <c r="AG38" s="7"/>
      <c r="AH38" s="7">
        <f t="shared" si="3"/>
        <v>0</v>
      </c>
      <c r="AI38" s="8" t="e">
        <f t="shared" si="13"/>
        <v>#DIV/0!</v>
      </c>
      <c r="AJ38" s="9" t="e">
        <f t="shared" si="14"/>
        <v>#DIV/0!</v>
      </c>
      <c r="AK38" s="7">
        <f t="shared" si="15"/>
        <v>1</v>
      </c>
      <c r="AM38" s="12"/>
    </row>
    <row r="39" spans="1:39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7">
        <f t="shared" si="4"/>
        <v>0</v>
      </c>
      <c r="S39" s="8" t="e">
        <f t="shared" si="5"/>
        <v>#DIV/0!</v>
      </c>
      <c r="T39" s="9" t="e">
        <f t="shared" si="6"/>
        <v>#DIV/0!</v>
      </c>
      <c r="U39" s="7"/>
      <c r="V39" s="7">
        <f t="shared" si="0"/>
        <v>0</v>
      </c>
      <c r="W39" s="8" t="e">
        <f t="shared" si="7"/>
        <v>#DIV/0!</v>
      </c>
      <c r="X39" s="9" t="e">
        <f t="shared" si="8"/>
        <v>#DIV/0!</v>
      </c>
      <c r="Y39" s="7"/>
      <c r="Z39" s="7">
        <f t="shared" si="1"/>
        <v>0</v>
      </c>
      <c r="AA39" s="8" t="e">
        <f t="shared" si="9"/>
        <v>#DIV/0!</v>
      </c>
      <c r="AB39" s="9" t="e">
        <f t="shared" si="10"/>
        <v>#DIV/0!</v>
      </c>
      <c r="AC39" s="7"/>
      <c r="AD39" s="7">
        <f t="shared" si="2"/>
        <v>0</v>
      </c>
      <c r="AE39" s="8" t="e">
        <f t="shared" si="11"/>
        <v>#DIV/0!</v>
      </c>
      <c r="AF39" s="9" t="e">
        <f t="shared" si="12"/>
        <v>#DIV/0!</v>
      </c>
      <c r="AG39" s="7"/>
      <c r="AH39" s="7">
        <f t="shared" si="3"/>
        <v>0</v>
      </c>
      <c r="AI39" s="8" t="e">
        <f t="shared" si="13"/>
        <v>#DIV/0!</v>
      </c>
      <c r="AJ39" s="9" t="e">
        <f t="shared" si="14"/>
        <v>#DIV/0!</v>
      </c>
      <c r="AK39" s="7">
        <f t="shared" si="15"/>
        <v>1</v>
      </c>
      <c r="AM39" s="12"/>
    </row>
    <row r="40" spans="1:39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7">
        <f t="shared" si="4"/>
        <v>0</v>
      </c>
      <c r="S40" s="8" t="e">
        <f t="shared" si="5"/>
        <v>#DIV/0!</v>
      </c>
      <c r="T40" s="9" t="e">
        <f t="shared" si="6"/>
        <v>#DIV/0!</v>
      </c>
      <c r="U40" s="7"/>
      <c r="V40" s="7">
        <f t="shared" si="0"/>
        <v>0</v>
      </c>
      <c r="W40" s="8" t="e">
        <f t="shared" si="7"/>
        <v>#DIV/0!</v>
      </c>
      <c r="X40" s="9" t="e">
        <f t="shared" si="8"/>
        <v>#DIV/0!</v>
      </c>
      <c r="Y40" s="7"/>
      <c r="Z40" s="7">
        <f t="shared" si="1"/>
        <v>0</v>
      </c>
      <c r="AA40" s="8" t="e">
        <f t="shared" si="9"/>
        <v>#DIV/0!</v>
      </c>
      <c r="AB40" s="9" t="e">
        <f t="shared" si="10"/>
        <v>#DIV/0!</v>
      </c>
      <c r="AC40" s="7"/>
      <c r="AD40" s="7">
        <f t="shared" si="2"/>
        <v>0</v>
      </c>
      <c r="AE40" s="8" t="e">
        <f t="shared" si="11"/>
        <v>#DIV/0!</v>
      </c>
      <c r="AF40" s="9" t="e">
        <f t="shared" si="12"/>
        <v>#DIV/0!</v>
      </c>
      <c r="AG40" s="7"/>
      <c r="AH40" s="7">
        <f t="shared" si="3"/>
        <v>0</v>
      </c>
      <c r="AI40" s="8" t="e">
        <f t="shared" si="13"/>
        <v>#DIV/0!</v>
      </c>
      <c r="AJ40" s="9" t="e">
        <f t="shared" si="14"/>
        <v>#DIV/0!</v>
      </c>
      <c r="AK40" s="7">
        <f t="shared" si="15"/>
        <v>1</v>
      </c>
      <c r="AM40" s="12"/>
    </row>
    <row r="41" spans="1:39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7">
        <f t="shared" si="4"/>
        <v>0</v>
      </c>
      <c r="S41" s="8" t="e">
        <f t="shared" si="5"/>
        <v>#DIV/0!</v>
      </c>
      <c r="T41" s="9" t="e">
        <f t="shared" si="6"/>
        <v>#DIV/0!</v>
      </c>
      <c r="U41" s="7"/>
      <c r="V41" s="7">
        <f t="shared" si="0"/>
        <v>0</v>
      </c>
      <c r="W41" s="8" t="e">
        <f t="shared" si="7"/>
        <v>#DIV/0!</v>
      </c>
      <c r="X41" s="9" t="e">
        <f t="shared" si="8"/>
        <v>#DIV/0!</v>
      </c>
      <c r="Y41" s="7"/>
      <c r="Z41" s="7">
        <f t="shared" si="1"/>
        <v>0</v>
      </c>
      <c r="AA41" s="8" t="e">
        <f t="shared" si="9"/>
        <v>#DIV/0!</v>
      </c>
      <c r="AB41" s="9" t="e">
        <f t="shared" si="10"/>
        <v>#DIV/0!</v>
      </c>
      <c r="AC41" s="7"/>
      <c r="AD41" s="7">
        <f t="shared" si="2"/>
        <v>0</v>
      </c>
      <c r="AE41" s="8" t="e">
        <f t="shared" si="11"/>
        <v>#DIV/0!</v>
      </c>
      <c r="AF41" s="9" t="e">
        <f t="shared" si="12"/>
        <v>#DIV/0!</v>
      </c>
      <c r="AG41" s="7"/>
      <c r="AH41" s="7">
        <f t="shared" si="3"/>
        <v>0</v>
      </c>
      <c r="AI41" s="8" t="e">
        <f t="shared" si="13"/>
        <v>#DIV/0!</v>
      </c>
      <c r="AJ41" s="9" t="e">
        <f t="shared" si="14"/>
        <v>#DIV/0!</v>
      </c>
      <c r="AK41" s="7">
        <f t="shared" si="15"/>
        <v>1</v>
      </c>
      <c r="AM41" s="12"/>
    </row>
    <row r="42" spans="1:39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">
        <f t="shared" si="4"/>
        <v>0</v>
      </c>
      <c r="S42" s="8" t="e">
        <f t="shared" si="5"/>
        <v>#DIV/0!</v>
      </c>
      <c r="T42" s="9" t="e">
        <f t="shared" si="6"/>
        <v>#DIV/0!</v>
      </c>
      <c r="U42" s="7"/>
      <c r="V42" s="7">
        <f t="shared" si="0"/>
        <v>0</v>
      </c>
      <c r="W42" s="8" t="e">
        <f t="shared" si="7"/>
        <v>#DIV/0!</v>
      </c>
      <c r="X42" s="9" t="e">
        <f t="shared" si="8"/>
        <v>#DIV/0!</v>
      </c>
      <c r="Y42" s="7"/>
      <c r="Z42" s="7">
        <f t="shared" si="1"/>
        <v>0</v>
      </c>
      <c r="AA42" s="8" t="e">
        <f t="shared" si="9"/>
        <v>#DIV/0!</v>
      </c>
      <c r="AB42" s="9" t="e">
        <f t="shared" si="10"/>
        <v>#DIV/0!</v>
      </c>
      <c r="AC42" s="7"/>
      <c r="AD42" s="7">
        <f t="shared" si="2"/>
        <v>0</v>
      </c>
      <c r="AE42" s="8" t="e">
        <f t="shared" si="11"/>
        <v>#DIV/0!</v>
      </c>
      <c r="AF42" s="9" t="e">
        <f t="shared" si="12"/>
        <v>#DIV/0!</v>
      </c>
      <c r="AG42" s="7"/>
      <c r="AH42" s="7">
        <f t="shared" si="3"/>
        <v>0</v>
      </c>
      <c r="AI42" s="8" t="e">
        <f t="shared" si="13"/>
        <v>#DIV/0!</v>
      </c>
      <c r="AJ42" s="9" t="e">
        <f t="shared" si="14"/>
        <v>#DIV/0!</v>
      </c>
      <c r="AK42" s="7">
        <f t="shared" si="15"/>
        <v>1</v>
      </c>
      <c r="AM42" s="12"/>
    </row>
    <row r="43" spans="3:39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"/>
      <c r="S43" s="7"/>
      <c r="T43" s="9"/>
      <c r="U43" s="7"/>
      <c r="V43" s="7"/>
      <c r="W43" s="7"/>
      <c r="X43" s="9"/>
      <c r="Y43" s="7"/>
      <c r="Z43" s="7"/>
      <c r="AA43" s="7"/>
      <c r="AB43" s="9"/>
      <c r="AC43" s="7"/>
      <c r="AD43" s="7"/>
      <c r="AE43" s="7"/>
      <c r="AF43" s="9"/>
      <c r="AG43" s="7"/>
      <c r="AH43" s="7"/>
      <c r="AI43" s="8"/>
      <c r="AJ43" s="9"/>
      <c r="AK43" s="7"/>
      <c r="AM43" s="12"/>
    </row>
  </sheetData>
  <sheetProtection sheet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28" sqref="O28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17" width="4.625" style="16" customWidth="1"/>
    <col min="18" max="19" width="4.625" style="17" customWidth="1"/>
    <col min="20" max="20" width="4.625" style="18" customWidth="1"/>
    <col min="21" max="23" width="4.625" style="17" customWidth="1"/>
    <col min="24" max="24" width="4.625" style="18" customWidth="1"/>
    <col min="25" max="27" width="4.625" style="17" customWidth="1"/>
    <col min="28" max="28" width="4.625" style="18" customWidth="1"/>
    <col min="29" max="31" width="4.625" style="17" customWidth="1"/>
    <col min="32" max="32" width="4.625" style="18" customWidth="1"/>
    <col min="33" max="34" width="4.625" style="17" customWidth="1"/>
    <col min="35" max="35" width="4.625" style="19" customWidth="1"/>
    <col min="36" max="36" width="4.625" style="18" customWidth="1"/>
    <col min="37" max="37" width="4.625" style="17" customWidth="1"/>
    <col min="38" max="38" width="6.625" style="15" customWidth="1"/>
    <col min="39" max="39" width="6.625" style="20" customWidth="1"/>
    <col min="40" max="40" width="6.625" style="15" customWidth="1"/>
    <col min="41" max="16384" width="9.00390625" style="15" customWidth="1"/>
  </cols>
  <sheetData>
    <row r="1" spans="1:38" s="6" customFormat="1" ht="67.5">
      <c r="A1" s="1" t="s">
        <v>3</v>
      </c>
      <c r="B1" s="1" t="s">
        <v>1</v>
      </c>
      <c r="C1" s="2" t="s">
        <v>73</v>
      </c>
      <c r="D1" s="2" t="s">
        <v>74</v>
      </c>
      <c r="E1" s="2" t="s">
        <v>86</v>
      </c>
      <c r="F1" s="2" t="s">
        <v>87</v>
      </c>
      <c r="G1" s="2" t="s">
        <v>90</v>
      </c>
      <c r="H1" s="2" t="s">
        <v>91</v>
      </c>
      <c r="I1" s="2" t="s">
        <v>100</v>
      </c>
      <c r="J1" s="2" t="s">
        <v>101</v>
      </c>
      <c r="K1" s="2" t="s">
        <v>140</v>
      </c>
      <c r="L1" s="2" t="s">
        <v>103</v>
      </c>
      <c r="M1" s="2"/>
      <c r="N1" s="2"/>
      <c r="O1" s="2"/>
      <c r="P1" s="2"/>
      <c r="Q1" s="2"/>
      <c r="R1" s="3" t="s">
        <v>141</v>
      </c>
      <c r="S1" s="3" t="s">
        <v>142</v>
      </c>
      <c r="T1" s="4" t="s">
        <v>143</v>
      </c>
      <c r="U1" s="3" t="s">
        <v>138</v>
      </c>
      <c r="V1" s="3" t="s">
        <v>11</v>
      </c>
      <c r="W1" s="3" t="s">
        <v>32</v>
      </c>
      <c r="X1" s="4" t="s">
        <v>7</v>
      </c>
      <c r="Y1" s="3" t="s">
        <v>138</v>
      </c>
      <c r="Z1" s="3" t="s">
        <v>6</v>
      </c>
      <c r="AA1" s="3" t="s">
        <v>33</v>
      </c>
      <c r="AB1" s="4" t="s">
        <v>8</v>
      </c>
      <c r="AC1" s="3" t="s">
        <v>138</v>
      </c>
      <c r="AD1" s="3" t="s">
        <v>9</v>
      </c>
      <c r="AE1" s="3" t="s">
        <v>34</v>
      </c>
      <c r="AF1" s="4" t="s">
        <v>10</v>
      </c>
      <c r="AG1" s="3" t="s">
        <v>138</v>
      </c>
      <c r="AH1" s="3" t="s">
        <v>5</v>
      </c>
      <c r="AI1" s="5" t="s">
        <v>35</v>
      </c>
      <c r="AJ1" s="4" t="s">
        <v>0</v>
      </c>
      <c r="AK1" s="3" t="s">
        <v>2</v>
      </c>
      <c r="AL1" s="1" t="s">
        <v>139</v>
      </c>
    </row>
    <row r="2" spans="1:38" s="6" customFormat="1" ht="13.5">
      <c r="A2" s="1"/>
      <c r="B2" s="1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>
        <f>SUMIF($C$1:$Q$1,"*話す聞く",C2:Q2)</f>
        <v>0</v>
      </c>
      <c r="S2" s="8" t="e">
        <f>R2/$R$2</f>
        <v>#DIV/0!</v>
      </c>
      <c r="T2" s="9"/>
      <c r="U2" s="3">
        <f>COUNTIF($T$3:$T$50,"◎")</f>
        <v>0</v>
      </c>
      <c r="V2" s="7">
        <f aca="true" t="shared" si="0" ref="V2:V42">SUMIF($C$1:$Q$1,"*書く",C2:Q2)</f>
        <v>0</v>
      </c>
      <c r="W2" s="8" t="e">
        <f>V2/$V$2</f>
        <v>#DIV/0!</v>
      </c>
      <c r="X2" s="4"/>
      <c r="Y2" s="3">
        <f>COUNTIF($X$3:$X$50,"◎")</f>
        <v>0</v>
      </c>
      <c r="Z2" s="7">
        <f aca="true" t="shared" si="1" ref="Z2:Z42">SUMIF($C$1:$Q$1,"*読む",C2:Q2)</f>
        <v>0</v>
      </c>
      <c r="AA2" s="8" t="e">
        <f>Z2/$Z$2</f>
        <v>#DIV/0!</v>
      </c>
      <c r="AB2" s="4"/>
      <c r="AC2" s="3">
        <f>COUNTIF($AB$3:$AB$50,"◎")</f>
        <v>0</v>
      </c>
      <c r="AD2" s="7">
        <f aca="true" t="shared" si="2" ref="AD2:AD42">SUMIF($C$1:$Q$1,"*言語",C2:Q2)</f>
        <v>0</v>
      </c>
      <c r="AE2" s="8" t="e">
        <f>AD2/$AD$2</f>
        <v>#DIV/0!</v>
      </c>
      <c r="AF2" s="4"/>
      <c r="AG2" s="3">
        <f>COUNTIF($AF$3:$AF$50,"◎")</f>
        <v>0</v>
      </c>
      <c r="AH2" s="7">
        <f aca="true" t="shared" si="3" ref="AH2:AH42">SUM(C2:Q2)</f>
        <v>0</v>
      </c>
      <c r="AI2" s="8" t="e">
        <f>AH2/$AH$2</f>
        <v>#DIV/0!</v>
      </c>
      <c r="AJ2" s="4"/>
      <c r="AK2" s="3"/>
      <c r="AL2" s="6">
        <f>COUNTIF($AJ$3:$AJ$50,"a")</f>
        <v>0</v>
      </c>
    </row>
    <row r="3" spans="1:39" s="6" customFormat="1" ht="13.5">
      <c r="A3" s="6">
        <v>1</v>
      </c>
      <c r="B3" s="6">
        <f>'名簿'!B1</f>
        <v>0</v>
      </c>
      <c r="C3" s="2"/>
      <c r="D3" s="2"/>
      <c r="E3" s="2"/>
      <c r="F3" s="2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7">
        <f aca="true" t="shared" si="4" ref="R3:R42">SUMIF($C$1:$Q$1,"*話す聞く",C3:Q3)</f>
        <v>0</v>
      </c>
      <c r="S3" s="8" t="e">
        <f aca="true" t="shared" si="5" ref="S3:S42">R3/$R$2</f>
        <v>#DIV/0!</v>
      </c>
      <c r="T3" s="9" t="e">
        <f aca="true" t="shared" si="6" ref="T3:T42">VLOOKUP(S3,$AM$5:$AN$8,2)</f>
        <v>#DIV/0!</v>
      </c>
      <c r="U3" s="3">
        <f>COUNTIF($T$3:$T$50,"○")</f>
        <v>0</v>
      </c>
      <c r="V3" s="7">
        <f t="shared" si="0"/>
        <v>0</v>
      </c>
      <c r="W3" s="8" t="e">
        <f aca="true" t="shared" si="7" ref="W3:W42">V3/$V$2</f>
        <v>#DIV/0!</v>
      </c>
      <c r="X3" s="9" t="e">
        <f aca="true" t="shared" si="8" ref="X3:X42">VLOOKUP(W3,$AM$5:$AN$8,2)</f>
        <v>#DIV/0!</v>
      </c>
      <c r="Y3" s="3">
        <f>COUNTIF($X$3:$X$50,"○")</f>
        <v>0</v>
      </c>
      <c r="Z3" s="7">
        <f t="shared" si="1"/>
        <v>0</v>
      </c>
      <c r="AA3" s="8" t="e">
        <f aca="true" t="shared" si="9" ref="AA3:AA42">Z3/$Z$2</f>
        <v>#DIV/0!</v>
      </c>
      <c r="AB3" s="9" t="e">
        <f aca="true" t="shared" si="10" ref="AB3:AB42">VLOOKUP(AA3,$AM$5:$AN$8,2)</f>
        <v>#DIV/0!</v>
      </c>
      <c r="AC3" s="3">
        <f>COUNTIF($AB$3:$AB$50,"○")</f>
        <v>0</v>
      </c>
      <c r="AD3" s="7">
        <f t="shared" si="2"/>
        <v>0</v>
      </c>
      <c r="AE3" s="8" t="e">
        <f aca="true" t="shared" si="11" ref="AE3:AE42">AD3/$AD$2</f>
        <v>#DIV/0!</v>
      </c>
      <c r="AF3" s="9" t="e">
        <f aca="true" t="shared" si="12" ref="AF3:AF42">VLOOKUP(AE3,$AM$5:$AN$8,2)</f>
        <v>#DIV/0!</v>
      </c>
      <c r="AG3" s="3">
        <f>COUNTIF($AF$3:$AF$50,"○")</f>
        <v>0</v>
      </c>
      <c r="AH3" s="7">
        <f t="shared" si="3"/>
        <v>0</v>
      </c>
      <c r="AI3" s="8" t="e">
        <f aca="true" t="shared" si="13" ref="AI3:AI42">AH3/$AH$2</f>
        <v>#DIV/0!</v>
      </c>
      <c r="AJ3" s="9" t="e">
        <f>VLOOKUP(AI3,$AM$10:$AN$13,2)</f>
        <v>#DIV/0!</v>
      </c>
      <c r="AK3" s="7">
        <f>RANK(AH3,$AH$3:$AH$42)</f>
        <v>1</v>
      </c>
      <c r="AL3" s="6">
        <f>COUNTIF($AJ$3:$AJ$50,"b")</f>
        <v>0</v>
      </c>
      <c r="AM3" s="12"/>
    </row>
    <row r="4" spans="1:39" s="6" customFormat="1" ht="13.5">
      <c r="A4" s="6">
        <v>2</v>
      </c>
      <c r="B4" s="6">
        <f>'名簿'!B2</f>
        <v>0</v>
      </c>
      <c r="C4" s="2"/>
      <c r="D4" s="2"/>
      <c r="E4" s="2"/>
      <c r="F4" s="2"/>
      <c r="G4" s="11"/>
      <c r="H4" s="11"/>
      <c r="I4" s="11"/>
      <c r="J4" s="11"/>
      <c r="K4" s="11"/>
      <c r="L4" s="11"/>
      <c r="M4" s="10"/>
      <c r="N4" s="10"/>
      <c r="O4" s="10"/>
      <c r="P4" s="10"/>
      <c r="Q4" s="10"/>
      <c r="R4" s="7">
        <f t="shared" si="4"/>
        <v>0</v>
      </c>
      <c r="S4" s="8" t="e">
        <f t="shared" si="5"/>
        <v>#DIV/0!</v>
      </c>
      <c r="T4" s="9" t="e">
        <f t="shared" si="6"/>
        <v>#DIV/0!</v>
      </c>
      <c r="U4" s="3">
        <f>COUNTIF($T$3:$T$50,"△")</f>
        <v>0</v>
      </c>
      <c r="V4" s="7">
        <f t="shared" si="0"/>
        <v>0</v>
      </c>
      <c r="W4" s="8" t="e">
        <f t="shared" si="7"/>
        <v>#DIV/0!</v>
      </c>
      <c r="X4" s="9" t="e">
        <f t="shared" si="8"/>
        <v>#DIV/0!</v>
      </c>
      <c r="Y4" s="3">
        <f>COUNTIF($X$3:$X$50,"△")</f>
        <v>0</v>
      </c>
      <c r="Z4" s="7">
        <f t="shared" si="1"/>
        <v>0</v>
      </c>
      <c r="AA4" s="8" t="e">
        <f t="shared" si="9"/>
        <v>#DIV/0!</v>
      </c>
      <c r="AB4" s="9" t="e">
        <f t="shared" si="10"/>
        <v>#DIV/0!</v>
      </c>
      <c r="AC4" s="3">
        <f>COUNTIF($AB$3:$AB$50,"△")</f>
        <v>0</v>
      </c>
      <c r="AD4" s="7">
        <f t="shared" si="2"/>
        <v>0</v>
      </c>
      <c r="AE4" s="8" t="e">
        <f t="shared" si="11"/>
        <v>#DIV/0!</v>
      </c>
      <c r="AF4" s="9" t="e">
        <f t="shared" si="12"/>
        <v>#DIV/0!</v>
      </c>
      <c r="AG4" s="3">
        <f>COUNTIF($AF$3:$AF$50,"△")</f>
        <v>0</v>
      </c>
      <c r="AH4" s="7">
        <f t="shared" si="3"/>
        <v>0</v>
      </c>
      <c r="AI4" s="8" t="e">
        <f t="shared" si="13"/>
        <v>#DIV/0!</v>
      </c>
      <c r="AJ4" s="9" t="e">
        <f aca="true" t="shared" si="14" ref="AJ4:AJ42">VLOOKUP(AI4,$AM$10:$AN$13,2)</f>
        <v>#DIV/0!</v>
      </c>
      <c r="AK4" s="7">
        <f aca="true" t="shared" si="15" ref="AK4:AK42">RANK(AH4,$AH$3:$AH$42)</f>
        <v>1</v>
      </c>
      <c r="AL4" s="6">
        <f>COUNTIF($AJ$3:$AJ$50,"c")</f>
        <v>0</v>
      </c>
      <c r="AM4" s="12"/>
    </row>
    <row r="5" spans="1:40" s="6" customFormat="1" ht="13.5">
      <c r="A5" s="6">
        <v>3</v>
      </c>
      <c r="B5" s="6">
        <f>'名簿'!B3</f>
        <v>0</v>
      </c>
      <c r="C5" s="2"/>
      <c r="D5" s="2"/>
      <c r="E5" s="2"/>
      <c r="F5" s="2"/>
      <c r="G5" s="11"/>
      <c r="H5" s="11"/>
      <c r="I5" s="11"/>
      <c r="J5" s="11"/>
      <c r="K5" s="11"/>
      <c r="L5" s="11"/>
      <c r="M5" s="10"/>
      <c r="N5" s="10"/>
      <c r="O5" s="10"/>
      <c r="P5" s="10"/>
      <c r="Q5" s="10"/>
      <c r="R5" s="7">
        <f t="shared" si="4"/>
        <v>0</v>
      </c>
      <c r="S5" s="8" t="e">
        <f t="shared" si="5"/>
        <v>#DIV/0!</v>
      </c>
      <c r="T5" s="9" t="e">
        <f t="shared" si="6"/>
        <v>#DIV/0!</v>
      </c>
      <c r="U5" s="7"/>
      <c r="V5" s="7">
        <f t="shared" si="0"/>
        <v>0</v>
      </c>
      <c r="W5" s="8" t="e">
        <f t="shared" si="7"/>
        <v>#DIV/0!</v>
      </c>
      <c r="X5" s="9" t="e">
        <f t="shared" si="8"/>
        <v>#DIV/0!</v>
      </c>
      <c r="Y5" s="7"/>
      <c r="Z5" s="7">
        <f t="shared" si="1"/>
        <v>0</v>
      </c>
      <c r="AA5" s="8" t="e">
        <f t="shared" si="9"/>
        <v>#DIV/0!</v>
      </c>
      <c r="AB5" s="9" t="e">
        <f t="shared" si="10"/>
        <v>#DIV/0!</v>
      </c>
      <c r="AC5" s="7"/>
      <c r="AD5" s="7">
        <f t="shared" si="2"/>
        <v>0</v>
      </c>
      <c r="AE5" s="8" t="e">
        <f t="shared" si="11"/>
        <v>#DIV/0!</v>
      </c>
      <c r="AF5" s="9" t="e">
        <f t="shared" si="12"/>
        <v>#DIV/0!</v>
      </c>
      <c r="AG5" s="7"/>
      <c r="AH5" s="7">
        <f t="shared" si="3"/>
        <v>0</v>
      </c>
      <c r="AI5" s="8" t="e">
        <f t="shared" si="13"/>
        <v>#DIV/0!</v>
      </c>
      <c r="AJ5" s="9" t="e">
        <f t="shared" si="14"/>
        <v>#DIV/0!</v>
      </c>
      <c r="AK5" s="7">
        <f t="shared" si="15"/>
        <v>1</v>
      </c>
      <c r="AM5" s="13">
        <v>0</v>
      </c>
      <c r="AN5" s="14" t="s">
        <v>50</v>
      </c>
    </row>
    <row r="6" spans="1:40" s="6" customFormat="1" ht="13.5">
      <c r="A6" s="6">
        <v>4</v>
      </c>
      <c r="B6" s="6">
        <f>'名簿'!B4</f>
        <v>0</v>
      </c>
      <c r="C6" s="2"/>
      <c r="D6" s="2"/>
      <c r="E6" s="2"/>
      <c r="F6" s="2"/>
      <c r="G6" s="11"/>
      <c r="H6" s="11"/>
      <c r="I6" s="11"/>
      <c r="J6" s="11"/>
      <c r="K6" s="11"/>
      <c r="L6" s="11"/>
      <c r="M6" s="10"/>
      <c r="N6" s="10"/>
      <c r="O6" s="10"/>
      <c r="P6" s="10"/>
      <c r="Q6" s="10"/>
      <c r="R6" s="7">
        <f t="shared" si="4"/>
        <v>0</v>
      </c>
      <c r="S6" s="8" t="e">
        <f t="shared" si="5"/>
        <v>#DIV/0!</v>
      </c>
      <c r="T6" s="9" t="e">
        <f t="shared" si="6"/>
        <v>#DIV/0!</v>
      </c>
      <c r="U6" s="7"/>
      <c r="V6" s="7">
        <f t="shared" si="0"/>
        <v>0</v>
      </c>
      <c r="W6" s="8" t="e">
        <f t="shared" si="7"/>
        <v>#DIV/0!</v>
      </c>
      <c r="X6" s="9" t="e">
        <f t="shared" si="8"/>
        <v>#DIV/0!</v>
      </c>
      <c r="Y6" s="7"/>
      <c r="Z6" s="7">
        <f t="shared" si="1"/>
        <v>0</v>
      </c>
      <c r="AA6" s="8" t="e">
        <f t="shared" si="9"/>
        <v>#DIV/0!</v>
      </c>
      <c r="AB6" s="9" t="e">
        <f t="shared" si="10"/>
        <v>#DIV/0!</v>
      </c>
      <c r="AC6" s="7"/>
      <c r="AD6" s="7">
        <f t="shared" si="2"/>
        <v>0</v>
      </c>
      <c r="AE6" s="8" t="e">
        <f t="shared" si="11"/>
        <v>#DIV/0!</v>
      </c>
      <c r="AF6" s="9" t="e">
        <f t="shared" si="12"/>
        <v>#DIV/0!</v>
      </c>
      <c r="AG6" s="7"/>
      <c r="AH6" s="7">
        <f t="shared" si="3"/>
        <v>0</v>
      </c>
      <c r="AI6" s="8" t="e">
        <f t="shared" si="13"/>
        <v>#DIV/0!</v>
      </c>
      <c r="AJ6" s="9" t="e">
        <f t="shared" si="14"/>
        <v>#DIV/0!</v>
      </c>
      <c r="AK6" s="7">
        <f t="shared" si="15"/>
        <v>1</v>
      </c>
      <c r="AM6" s="13">
        <v>0.01</v>
      </c>
      <c r="AN6" s="14" t="s">
        <v>132</v>
      </c>
    </row>
    <row r="7" spans="1:40" s="6" customFormat="1" ht="13.5">
      <c r="A7" s="6">
        <v>5</v>
      </c>
      <c r="B7" s="6">
        <f>'名簿'!B5</f>
        <v>0</v>
      </c>
      <c r="C7" s="2"/>
      <c r="D7" s="2"/>
      <c r="E7" s="2"/>
      <c r="F7" s="2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7">
        <f t="shared" si="4"/>
        <v>0</v>
      </c>
      <c r="S7" s="8" t="e">
        <f t="shared" si="5"/>
        <v>#DIV/0!</v>
      </c>
      <c r="T7" s="9" t="e">
        <f t="shared" si="6"/>
        <v>#DIV/0!</v>
      </c>
      <c r="U7" s="7"/>
      <c r="V7" s="7">
        <f t="shared" si="0"/>
        <v>0</v>
      </c>
      <c r="W7" s="8" t="e">
        <f t="shared" si="7"/>
        <v>#DIV/0!</v>
      </c>
      <c r="X7" s="9" t="e">
        <f t="shared" si="8"/>
        <v>#DIV/0!</v>
      </c>
      <c r="Y7" s="7"/>
      <c r="Z7" s="7">
        <f t="shared" si="1"/>
        <v>0</v>
      </c>
      <c r="AA7" s="8" t="e">
        <f t="shared" si="9"/>
        <v>#DIV/0!</v>
      </c>
      <c r="AB7" s="9" t="e">
        <f t="shared" si="10"/>
        <v>#DIV/0!</v>
      </c>
      <c r="AC7" s="7"/>
      <c r="AD7" s="7">
        <f t="shared" si="2"/>
        <v>0</v>
      </c>
      <c r="AE7" s="8" t="e">
        <f t="shared" si="11"/>
        <v>#DIV/0!</v>
      </c>
      <c r="AF7" s="9" t="e">
        <f t="shared" si="12"/>
        <v>#DIV/0!</v>
      </c>
      <c r="AG7" s="7"/>
      <c r="AH7" s="7">
        <f t="shared" si="3"/>
        <v>0</v>
      </c>
      <c r="AI7" s="8" t="e">
        <f t="shared" si="13"/>
        <v>#DIV/0!</v>
      </c>
      <c r="AJ7" s="9" t="e">
        <f t="shared" si="14"/>
        <v>#DIV/0!</v>
      </c>
      <c r="AK7" s="7">
        <f t="shared" si="15"/>
        <v>1</v>
      </c>
      <c r="AM7" s="13">
        <v>0.6</v>
      </c>
      <c r="AN7" s="14" t="s">
        <v>133</v>
      </c>
    </row>
    <row r="8" spans="1:40" s="6" customFormat="1" ht="13.5">
      <c r="A8" s="6">
        <v>6</v>
      </c>
      <c r="B8" s="6">
        <f>'名簿'!B6</f>
        <v>0</v>
      </c>
      <c r="C8" s="2"/>
      <c r="D8" s="2"/>
      <c r="E8" s="2"/>
      <c r="F8" s="2"/>
      <c r="G8" s="11"/>
      <c r="H8" s="11"/>
      <c r="I8" s="11"/>
      <c r="J8" s="11"/>
      <c r="K8" s="11"/>
      <c r="L8" s="11"/>
      <c r="M8" s="10"/>
      <c r="N8" s="10"/>
      <c r="O8" s="10"/>
      <c r="P8" s="10"/>
      <c r="Q8" s="10"/>
      <c r="R8" s="7">
        <f t="shared" si="4"/>
        <v>0</v>
      </c>
      <c r="S8" s="8" t="e">
        <f t="shared" si="5"/>
        <v>#DIV/0!</v>
      </c>
      <c r="T8" s="9" t="e">
        <f t="shared" si="6"/>
        <v>#DIV/0!</v>
      </c>
      <c r="U8" s="7"/>
      <c r="V8" s="7">
        <f t="shared" si="0"/>
        <v>0</v>
      </c>
      <c r="W8" s="8" t="e">
        <f t="shared" si="7"/>
        <v>#DIV/0!</v>
      </c>
      <c r="X8" s="9" t="e">
        <f t="shared" si="8"/>
        <v>#DIV/0!</v>
      </c>
      <c r="Y8" s="7"/>
      <c r="Z8" s="7">
        <f t="shared" si="1"/>
        <v>0</v>
      </c>
      <c r="AA8" s="8" t="e">
        <f t="shared" si="9"/>
        <v>#DIV/0!</v>
      </c>
      <c r="AB8" s="9" t="e">
        <f t="shared" si="10"/>
        <v>#DIV/0!</v>
      </c>
      <c r="AC8" s="7"/>
      <c r="AD8" s="7">
        <f t="shared" si="2"/>
        <v>0</v>
      </c>
      <c r="AE8" s="8" t="e">
        <f t="shared" si="11"/>
        <v>#DIV/0!</v>
      </c>
      <c r="AF8" s="9" t="e">
        <f t="shared" si="12"/>
        <v>#DIV/0!</v>
      </c>
      <c r="AG8" s="7"/>
      <c r="AH8" s="7">
        <f t="shared" si="3"/>
        <v>0</v>
      </c>
      <c r="AI8" s="8" t="e">
        <f t="shared" si="13"/>
        <v>#DIV/0!</v>
      </c>
      <c r="AJ8" s="9" t="e">
        <f t="shared" si="14"/>
        <v>#DIV/0!</v>
      </c>
      <c r="AK8" s="7">
        <f t="shared" si="15"/>
        <v>1</v>
      </c>
      <c r="AM8" s="13">
        <v>0.95</v>
      </c>
      <c r="AN8" s="14" t="s">
        <v>134</v>
      </c>
    </row>
    <row r="9" spans="1:39" s="6" customFormat="1" ht="13.5">
      <c r="A9" s="6">
        <v>7</v>
      </c>
      <c r="B9" s="6">
        <f>'名簿'!B7</f>
        <v>0</v>
      </c>
      <c r="C9" s="2"/>
      <c r="D9" s="2"/>
      <c r="E9" s="2"/>
      <c r="F9" s="2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  <c r="R9" s="7">
        <f t="shared" si="4"/>
        <v>0</v>
      </c>
      <c r="S9" s="8" t="e">
        <f t="shared" si="5"/>
        <v>#DIV/0!</v>
      </c>
      <c r="T9" s="9" t="e">
        <f t="shared" si="6"/>
        <v>#DIV/0!</v>
      </c>
      <c r="U9" s="7"/>
      <c r="V9" s="7">
        <f t="shared" si="0"/>
        <v>0</v>
      </c>
      <c r="W9" s="8" t="e">
        <f t="shared" si="7"/>
        <v>#DIV/0!</v>
      </c>
      <c r="X9" s="9" t="e">
        <f t="shared" si="8"/>
        <v>#DIV/0!</v>
      </c>
      <c r="Y9" s="7"/>
      <c r="Z9" s="7">
        <f t="shared" si="1"/>
        <v>0</v>
      </c>
      <c r="AA9" s="8" t="e">
        <f t="shared" si="9"/>
        <v>#DIV/0!</v>
      </c>
      <c r="AB9" s="9" t="e">
        <f t="shared" si="10"/>
        <v>#DIV/0!</v>
      </c>
      <c r="AC9" s="7"/>
      <c r="AD9" s="7">
        <f t="shared" si="2"/>
        <v>0</v>
      </c>
      <c r="AE9" s="8" t="e">
        <f t="shared" si="11"/>
        <v>#DIV/0!</v>
      </c>
      <c r="AF9" s="9" t="e">
        <f t="shared" si="12"/>
        <v>#DIV/0!</v>
      </c>
      <c r="AG9" s="7"/>
      <c r="AH9" s="7">
        <f t="shared" si="3"/>
        <v>0</v>
      </c>
      <c r="AI9" s="8" t="e">
        <f t="shared" si="13"/>
        <v>#DIV/0!</v>
      </c>
      <c r="AJ9" s="9" t="e">
        <f t="shared" si="14"/>
        <v>#DIV/0!</v>
      </c>
      <c r="AK9" s="7">
        <f t="shared" si="15"/>
        <v>1</v>
      </c>
      <c r="AM9" s="12"/>
    </row>
    <row r="10" spans="1:40" s="6" customFormat="1" ht="13.5">
      <c r="A10" s="6">
        <v>8</v>
      </c>
      <c r="B10" s="6">
        <f>'名簿'!B8</f>
        <v>0</v>
      </c>
      <c r="C10" s="2"/>
      <c r="D10" s="2"/>
      <c r="E10" s="2"/>
      <c r="F10" s="2"/>
      <c r="G10" s="11"/>
      <c r="H10" s="11"/>
      <c r="I10" s="11"/>
      <c r="J10" s="11"/>
      <c r="K10" s="11"/>
      <c r="L10" s="11"/>
      <c r="M10" s="10"/>
      <c r="N10" s="10"/>
      <c r="O10" s="10"/>
      <c r="P10" s="10"/>
      <c r="Q10" s="10"/>
      <c r="R10" s="7">
        <f t="shared" si="4"/>
        <v>0</v>
      </c>
      <c r="S10" s="8" t="e">
        <f t="shared" si="5"/>
        <v>#DIV/0!</v>
      </c>
      <c r="T10" s="9" t="e">
        <f t="shared" si="6"/>
        <v>#DIV/0!</v>
      </c>
      <c r="U10" s="7"/>
      <c r="V10" s="7">
        <f t="shared" si="0"/>
        <v>0</v>
      </c>
      <c r="W10" s="8" t="e">
        <f t="shared" si="7"/>
        <v>#DIV/0!</v>
      </c>
      <c r="X10" s="9" t="e">
        <f t="shared" si="8"/>
        <v>#DIV/0!</v>
      </c>
      <c r="Y10" s="7"/>
      <c r="Z10" s="7">
        <f t="shared" si="1"/>
        <v>0</v>
      </c>
      <c r="AA10" s="8" t="e">
        <f t="shared" si="9"/>
        <v>#DIV/0!</v>
      </c>
      <c r="AB10" s="9" t="e">
        <f t="shared" si="10"/>
        <v>#DIV/0!</v>
      </c>
      <c r="AC10" s="7"/>
      <c r="AD10" s="7">
        <f t="shared" si="2"/>
        <v>0</v>
      </c>
      <c r="AE10" s="8" t="e">
        <f t="shared" si="11"/>
        <v>#DIV/0!</v>
      </c>
      <c r="AF10" s="9" t="e">
        <f t="shared" si="12"/>
        <v>#DIV/0!</v>
      </c>
      <c r="AG10" s="7"/>
      <c r="AH10" s="7">
        <f t="shared" si="3"/>
        <v>0</v>
      </c>
      <c r="AI10" s="8" t="e">
        <f t="shared" si="13"/>
        <v>#DIV/0!</v>
      </c>
      <c r="AJ10" s="9" t="e">
        <f t="shared" si="14"/>
        <v>#DIV/0!</v>
      </c>
      <c r="AK10" s="7">
        <f t="shared" si="15"/>
        <v>1</v>
      </c>
      <c r="AM10" s="13">
        <v>0</v>
      </c>
      <c r="AN10" s="14" t="s">
        <v>50</v>
      </c>
    </row>
    <row r="11" spans="1:40" s="6" customFormat="1" ht="13.5">
      <c r="A11" s="6">
        <v>9</v>
      </c>
      <c r="B11" s="6">
        <f>'名簿'!B9</f>
        <v>0</v>
      </c>
      <c r="C11" s="2"/>
      <c r="D11" s="2"/>
      <c r="E11" s="2"/>
      <c r="F11" s="2"/>
      <c r="G11" s="11"/>
      <c r="H11" s="11"/>
      <c r="I11" s="11"/>
      <c r="J11" s="11"/>
      <c r="K11" s="11"/>
      <c r="L11" s="11"/>
      <c r="M11" s="10"/>
      <c r="N11" s="10"/>
      <c r="O11" s="10"/>
      <c r="P11" s="10"/>
      <c r="Q11" s="10"/>
      <c r="R11" s="7">
        <f t="shared" si="4"/>
        <v>0</v>
      </c>
      <c r="S11" s="8" t="e">
        <f t="shared" si="5"/>
        <v>#DIV/0!</v>
      </c>
      <c r="T11" s="9" t="e">
        <f t="shared" si="6"/>
        <v>#DIV/0!</v>
      </c>
      <c r="U11" s="7"/>
      <c r="V11" s="7">
        <f t="shared" si="0"/>
        <v>0</v>
      </c>
      <c r="W11" s="8" t="e">
        <f t="shared" si="7"/>
        <v>#DIV/0!</v>
      </c>
      <c r="X11" s="9" t="e">
        <f t="shared" si="8"/>
        <v>#DIV/0!</v>
      </c>
      <c r="Y11" s="7"/>
      <c r="Z11" s="7">
        <f t="shared" si="1"/>
        <v>0</v>
      </c>
      <c r="AA11" s="8" t="e">
        <f t="shared" si="9"/>
        <v>#DIV/0!</v>
      </c>
      <c r="AB11" s="9" t="e">
        <f t="shared" si="10"/>
        <v>#DIV/0!</v>
      </c>
      <c r="AC11" s="7"/>
      <c r="AD11" s="7">
        <f t="shared" si="2"/>
        <v>0</v>
      </c>
      <c r="AE11" s="8" t="e">
        <f t="shared" si="11"/>
        <v>#DIV/0!</v>
      </c>
      <c r="AF11" s="9" t="e">
        <f t="shared" si="12"/>
        <v>#DIV/0!</v>
      </c>
      <c r="AG11" s="7"/>
      <c r="AH11" s="7">
        <f t="shared" si="3"/>
        <v>0</v>
      </c>
      <c r="AI11" s="8" t="e">
        <f t="shared" si="13"/>
        <v>#DIV/0!</v>
      </c>
      <c r="AJ11" s="9" t="e">
        <f t="shared" si="14"/>
        <v>#DIV/0!</v>
      </c>
      <c r="AK11" s="7">
        <f t="shared" si="15"/>
        <v>1</v>
      </c>
      <c r="AM11" s="13">
        <v>0.01</v>
      </c>
      <c r="AN11" s="14" t="s">
        <v>135</v>
      </c>
    </row>
    <row r="12" spans="1:40" s="6" customFormat="1" ht="13.5">
      <c r="A12" s="6">
        <v>10</v>
      </c>
      <c r="B12" s="6">
        <f>'名簿'!B10</f>
        <v>0</v>
      </c>
      <c r="C12" s="2"/>
      <c r="D12" s="2"/>
      <c r="E12" s="2"/>
      <c r="F12" s="2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7">
        <f t="shared" si="4"/>
        <v>0</v>
      </c>
      <c r="S12" s="8" t="e">
        <f t="shared" si="5"/>
        <v>#DIV/0!</v>
      </c>
      <c r="T12" s="9" t="e">
        <f t="shared" si="6"/>
        <v>#DIV/0!</v>
      </c>
      <c r="U12" s="7"/>
      <c r="V12" s="7">
        <f t="shared" si="0"/>
        <v>0</v>
      </c>
      <c r="W12" s="8" t="e">
        <f t="shared" si="7"/>
        <v>#DIV/0!</v>
      </c>
      <c r="X12" s="9" t="e">
        <f t="shared" si="8"/>
        <v>#DIV/0!</v>
      </c>
      <c r="Y12" s="7"/>
      <c r="Z12" s="7">
        <f t="shared" si="1"/>
        <v>0</v>
      </c>
      <c r="AA12" s="8" t="e">
        <f t="shared" si="9"/>
        <v>#DIV/0!</v>
      </c>
      <c r="AB12" s="9" t="e">
        <f t="shared" si="10"/>
        <v>#DIV/0!</v>
      </c>
      <c r="AC12" s="7"/>
      <c r="AD12" s="7">
        <f t="shared" si="2"/>
        <v>0</v>
      </c>
      <c r="AE12" s="8" t="e">
        <f t="shared" si="11"/>
        <v>#DIV/0!</v>
      </c>
      <c r="AF12" s="9" t="e">
        <f t="shared" si="12"/>
        <v>#DIV/0!</v>
      </c>
      <c r="AG12" s="7"/>
      <c r="AH12" s="7">
        <f t="shared" si="3"/>
        <v>0</v>
      </c>
      <c r="AI12" s="8" t="e">
        <f t="shared" si="13"/>
        <v>#DIV/0!</v>
      </c>
      <c r="AJ12" s="9" t="e">
        <f t="shared" si="14"/>
        <v>#DIV/0!</v>
      </c>
      <c r="AK12" s="7">
        <f t="shared" si="15"/>
        <v>1</v>
      </c>
      <c r="AM12" s="13">
        <v>0.6</v>
      </c>
      <c r="AN12" s="14" t="s">
        <v>136</v>
      </c>
    </row>
    <row r="13" spans="1:40" s="6" customFormat="1" ht="13.5">
      <c r="A13" s="6">
        <v>11</v>
      </c>
      <c r="B13" s="6">
        <f>'名簿'!B11</f>
        <v>0</v>
      </c>
      <c r="C13" s="2"/>
      <c r="D13" s="2"/>
      <c r="E13" s="2"/>
      <c r="F13" s="2"/>
      <c r="G13" s="11"/>
      <c r="H13" s="11"/>
      <c r="I13" s="11"/>
      <c r="J13" s="11"/>
      <c r="K13" s="11"/>
      <c r="L13" s="11"/>
      <c r="M13" s="10"/>
      <c r="N13" s="10"/>
      <c r="O13" s="10"/>
      <c r="P13" s="10"/>
      <c r="Q13" s="10"/>
      <c r="R13" s="7">
        <f t="shared" si="4"/>
        <v>0</v>
      </c>
      <c r="S13" s="8" t="e">
        <f t="shared" si="5"/>
        <v>#DIV/0!</v>
      </c>
      <c r="T13" s="9" t="e">
        <f t="shared" si="6"/>
        <v>#DIV/0!</v>
      </c>
      <c r="U13" s="7"/>
      <c r="V13" s="7">
        <f t="shared" si="0"/>
        <v>0</v>
      </c>
      <c r="W13" s="8" t="e">
        <f t="shared" si="7"/>
        <v>#DIV/0!</v>
      </c>
      <c r="X13" s="9" t="e">
        <f t="shared" si="8"/>
        <v>#DIV/0!</v>
      </c>
      <c r="Y13" s="7"/>
      <c r="Z13" s="7">
        <f t="shared" si="1"/>
        <v>0</v>
      </c>
      <c r="AA13" s="8" t="e">
        <f t="shared" si="9"/>
        <v>#DIV/0!</v>
      </c>
      <c r="AB13" s="9" t="e">
        <f t="shared" si="10"/>
        <v>#DIV/0!</v>
      </c>
      <c r="AC13" s="7"/>
      <c r="AD13" s="7">
        <f t="shared" si="2"/>
        <v>0</v>
      </c>
      <c r="AE13" s="8" t="e">
        <f t="shared" si="11"/>
        <v>#DIV/0!</v>
      </c>
      <c r="AF13" s="9" t="e">
        <f t="shared" si="12"/>
        <v>#DIV/0!</v>
      </c>
      <c r="AG13" s="7"/>
      <c r="AH13" s="7">
        <f t="shared" si="3"/>
        <v>0</v>
      </c>
      <c r="AI13" s="8" t="e">
        <f t="shared" si="13"/>
        <v>#DIV/0!</v>
      </c>
      <c r="AJ13" s="9" t="e">
        <f t="shared" si="14"/>
        <v>#DIV/0!</v>
      </c>
      <c r="AK13" s="7">
        <f t="shared" si="15"/>
        <v>1</v>
      </c>
      <c r="AM13" s="13">
        <v>0.95</v>
      </c>
      <c r="AN13" s="14" t="s">
        <v>137</v>
      </c>
    </row>
    <row r="14" spans="1:39" s="6" customFormat="1" ht="13.5">
      <c r="A14" s="6">
        <v>12</v>
      </c>
      <c r="B14" s="6">
        <f>'名簿'!B12</f>
        <v>0</v>
      </c>
      <c r="C14" s="2"/>
      <c r="D14" s="2"/>
      <c r="E14" s="2"/>
      <c r="F14" s="2"/>
      <c r="G14" s="11"/>
      <c r="H14" s="11"/>
      <c r="I14" s="11"/>
      <c r="J14" s="11"/>
      <c r="K14" s="11"/>
      <c r="L14" s="11"/>
      <c r="M14" s="10"/>
      <c r="N14" s="10"/>
      <c r="O14" s="10"/>
      <c r="P14" s="10"/>
      <c r="Q14" s="10"/>
      <c r="R14" s="7">
        <f t="shared" si="4"/>
        <v>0</v>
      </c>
      <c r="S14" s="8" t="e">
        <f t="shared" si="5"/>
        <v>#DIV/0!</v>
      </c>
      <c r="T14" s="9" t="e">
        <f t="shared" si="6"/>
        <v>#DIV/0!</v>
      </c>
      <c r="U14" s="7"/>
      <c r="V14" s="7">
        <f t="shared" si="0"/>
        <v>0</v>
      </c>
      <c r="W14" s="8" t="e">
        <f t="shared" si="7"/>
        <v>#DIV/0!</v>
      </c>
      <c r="X14" s="9" t="e">
        <f t="shared" si="8"/>
        <v>#DIV/0!</v>
      </c>
      <c r="Y14" s="7"/>
      <c r="Z14" s="7">
        <f t="shared" si="1"/>
        <v>0</v>
      </c>
      <c r="AA14" s="8" t="e">
        <f t="shared" si="9"/>
        <v>#DIV/0!</v>
      </c>
      <c r="AB14" s="9" t="e">
        <f t="shared" si="10"/>
        <v>#DIV/0!</v>
      </c>
      <c r="AC14" s="7"/>
      <c r="AD14" s="7">
        <f t="shared" si="2"/>
        <v>0</v>
      </c>
      <c r="AE14" s="8" t="e">
        <f t="shared" si="11"/>
        <v>#DIV/0!</v>
      </c>
      <c r="AF14" s="9" t="e">
        <f t="shared" si="12"/>
        <v>#DIV/0!</v>
      </c>
      <c r="AG14" s="7"/>
      <c r="AH14" s="7">
        <f t="shared" si="3"/>
        <v>0</v>
      </c>
      <c r="AI14" s="8" t="e">
        <f t="shared" si="13"/>
        <v>#DIV/0!</v>
      </c>
      <c r="AJ14" s="9" t="e">
        <f t="shared" si="14"/>
        <v>#DIV/0!</v>
      </c>
      <c r="AK14" s="7">
        <f t="shared" si="15"/>
        <v>1</v>
      </c>
      <c r="AM14" s="12"/>
    </row>
    <row r="15" spans="1:39" s="6" customFormat="1" ht="13.5">
      <c r="A15" s="6">
        <v>13</v>
      </c>
      <c r="B15" s="6">
        <f>'名簿'!B13</f>
        <v>0</v>
      </c>
      <c r="C15" s="2"/>
      <c r="D15" s="2"/>
      <c r="E15" s="2"/>
      <c r="F15" s="2"/>
      <c r="G15" s="11"/>
      <c r="H15" s="11"/>
      <c r="I15" s="11"/>
      <c r="J15" s="11"/>
      <c r="K15" s="11"/>
      <c r="L15" s="11"/>
      <c r="M15" s="10"/>
      <c r="N15" s="10"/>
      <c r="O15" s="10"/>
      <c r="P15" s="10"/>
      <c r="Q15" s="10"/>
      <c r="R15" s="7">
        <f t="shared" si="4"/>
        <v>0</v>
      </c>
      <c r="S15" s="8" t="e">
        <f t="shared" si="5"/>
        <v>#DIV/0!</v>
      </c>
      <c r="T15" s="9" t="e">
        <f t="shared" si="6"/>
        <v>#DIV/0!</v>
      </c>
      <c r="U15" s="7"/>
      <c r="V15" s="7">
        <f t="shared" si="0"/>
        <v>0</v>
      </c>
      <c r="W15" s="8" t="e">
        <f t="shared" si="7"/>
        <v>#DIV/0!</v>
      </c>
      <c r="X15" s="9" t="e">
        <f t="shared" si="8"/>
        <v>#DIV/0!</v>
      </c>
      <c r="Y15" s="7"/>
      <c r="Z15" s="7">
        <f t="shared" si="1"/>
        <v>0</v>
      </c>
      <c r="AA15" s="8" t="e">
        <f t="shared" si="9"/>
        <v>#DIV/0!</v>
      </c>
      <c r="AB15" s="9" t="e">
        <f t="shared" si="10"/>
        <v>#DIV/0!</v>
      </c>
      <c r="AC15" s="7"/>
      <c r="AD15" s="7">
        <f t="shared" si="2"/>
        <v>0</v>
      </c>
      <c r="AE15" s="8" t="e">
        <f t="shared" si="11"/>
        <v>#DIV/0!</v>
      </c>
      <c r="AF15" s="9" t="e">
        <f t="shared" si="12"/>
        <v>#DIV/0!</v>
      </c>
      <c r="AG15" s="7"/>
      <c r="AH15" s="7">
        <f t="shared" si="3"/>
        <v>0</v>
      </c>
      <c r="AI15" s="8" t="e">
        <f t="shared" si="13"/>
        <v>#DIV/0!</v>
      </c>
      <c r="AJ15" s="9" t="e">
        <f t="shared" si="14"/>
        <v>#DIV/0!</v>
      </c>
      <c r="AK15" s="7">
        <f t="shared" si="15"/>
        <v>1</v>
      </c>
      <c r="AM15" s="12"/>
    </row>
    <row r="16" spans="1:39" s="6" customFormat="1" ht="13.5">
      <c r="A16" s="6">
        <v>14</v>
      </c>
      <c r="B16" s="6">
        <f>'名簿'!B14</f>
        <v>0</v>
      </c>
      <c r="C16" s="2"/>
      <c r="D16" s="2"/>
      <c r="E16" s="2"/>
      <c r="F16" s="2"/>
      <c r="G16" s="11"/>
      <c r="H16" s="11"/>
      <c r="I16" s="11"/>
      <c r="J16" s="11"/>
      <c r="K16" s="11"/>
      <c r="L16" s="11"/>
      <c r="M16" s="10"/>
      <c r="N16" s="10"/>
      <c r="O16" s="10"/>
      <c r="P16" s="10"/>
      <c r="Q16" s="10"/>
      <c r="R16" s="7">
        <f t="shared" si="4"/>
        <v>0</v>
      </c>
      <c r="S16" s="8" t="e">
        <f t="shared" si="5"/>
        <v>#DIV/0!</v>
      </c>
      <c r="T16" s="9" t="e">
        <f t="shared" si="6"/>
        <v>#DIV/0!</v>
      </c>
      <c r="U16" s="7"/>
      <c r="V16" s="7">
        <f t="shared" si="0"/>
        <v>0</v>
      </c>
      <c r="W16" s="8" t="e">
        <f t="shared" si="7"/>
        <v>#DIV/0!</v>
      </c>
      <c r="X16" s="9" t="e">
        <f t="shared" si="8"/>
        <v>#DIV/0!</v>
      </c>
      <c r="Y16" s="7"/>
      <c r="Z16" s="7">
        <f t="shared" si="1"/>
        <v>0</v>
      </c>
      <c r="AA16" s="8" t="e">
        <f t="shared" si="9"/>
        <v>#DIV/0!</v>
      </c>
      <c r="AB16" s="9" t="e">
        <f t="shared" si="10"/>
        <v>#DIV/0!</v>
      </c>
      <c r="AC16" s="7"/>
      <c r="AD16" s="7">
        <f t="shared" si="2"/>
        <v>0</v>
      </c>
      <c r="AE16" s="8" t="e">
        <f t="shared" si="11"/>
        <v>#DIV/0!</v>
      </c>
      <c r="AF16" s="9" t="e">
        <f t="shared" si="12"/>
        <v>#DIV/0!</v>
      </c>
      <c r="AG16" s="7"/>
      <c r="AH16" s="7">
        <f t="shared" si="3"/>
        <v>0</v>
      </c>
      <c r="AI16" s="8" t="e">
        <f t="shared" si="13"/>
        <v>#DIV/0!</v>
      </c>
      <c r="AJ16" s="9" t="e">
        <f t="shared" si="14"/>
        <v>#DIV/0!</v>
      </c>
      <c r="AK16" s="7">
        <f t="shared" si="15"/>
        <v>1</v>
      </c>
      <c r="AM16" s="12"/>
    </row>
    <row r="17" spans="1:39" s="6" customFormat="1" ht="13.5">
      <c r="A17" s="6">
        <v>15</v>
      </c>
      <c r="B17" s="6">
        <f>'名簿'!B15</f>
        <v>0</v>
      </c>
      <c r="C17" s="2"/>
      <c r="D17" s="2"/>
      <c r="E17" s="2"/>
      <c r="F17" s="2"/>
      <c r="G17" s="11"/>
      <c r="H17" s="11"/>
      <c r="I17" s="11"/>
      <c r="J17" s="11"/>
      <c r="K17" s="11"/>
      <c r="L17" s="11"/>
      <c r="M17" s="10"/>
      <c r="N17" s="10"/>
      <c r="O17" s="10"/>
      <c r="P17" s="10"/>
      <c r="Q17" s="10"/>
      <c r="R17" s="7">
        <f t="shared" si="4"/>
        <v>0</v>
      </c>
      <c r="S17" s="8" t="e">
        <f t="shared" si="5"/>
        <v>#DIV/0!</v>
      </c>
      <c r="T17" s="9" t="e">
        <f t="shared" si="6"/>
        <v>#DIV/0!</v>
      </c>
      <c r="U17" s="7"/>
      <c r="V17" s="7">
        <f t="shared" si="0"/>
        <v>0</v>
      </c>
      <c r="W17" s="8" t="e">
        <f t="shared" si="7"/>
        <v>#DIV/0!</v>
      </c>
      <c r="X17" s="9" t="e">
        <f t="shared" si="8"/>
        <v>#DIV/0!</v>
      </c>
      <c r="Y17" s="7"/>
      <c r="Z17" s="7">
        <f t="shared" si="1"/>
        <v>0</v>
      </c>
      <c r="AA17" s="8" t="e">
        <f t="shared" si="9"/>
        <v>#DIV/0!</v>
      </c>
      <c r="AB17" s="9" t="e">
        <f t="shared" si="10"/>
        <v>#DIV/0!</v>
      </c>
      <c r="AC17" s="7"/>
      <c r="AD17" s="7">
        <f t="shared" si="2"/>
        <v>0</v>
      </c>
      <c r="AE17" s="8" t="e">
        <f t="shared" si="11"/>
        <v>#DIV/0!</v>
      </c>
      <c r="AF17" s="9" t="e">
        <f t="shared" si="12"/>
        <v>#DIV/0!</v>
      </c>
      <c r="AG17" s="7"/>
      <c r="AH17" s="7">
        <f t="shared" si="3"/>
        <v>0</v>
      </c>
      <c r="AI17" s="8" t="e">
        <f t="shared" si="13"/>
        <v>#DIV/0!</v>
      </c>
      <c r="AJ17" s="9" t="e">
        <f t="shared" si="14"/>
        <v>#DIV/0!</v>
      </c>
      <c r="AK17" s="7">
        <f t="shared" si="15"/>
        <v>1</v>
      </c>
      <c r="AM17" s="12"/>
    </row>
    <row r="18" spans="1:39" s="6" customFormat="1" ht="13.5">
      <c r="A18" s="6">
        <v>16</v>
      </c>
      <c r="B18" s="6">
        <f>'名簿'!B16</f>
        <v>0</v>
      </c>
      <c r="C18" s="2"/>
      <c r="D18" s="2"/>
      <c r="E18" s="2"/>
      <c r="F18" s="2"/>
      <c r="G18" s="11"/>
      <c r="H18" s="11"/>
      <c r="I18" s="11"/>
      <c r="J18" s="11"/>
      <c r="K18" s="11"/>
      <c r="L18" s="11"/>
      <c r="M18" s="10"/>
      <c r="N18" s="10"/>
      <c r="O18" s="10"/>
      <c r="P18" s="10"/>
      <c r="Q18" s="10"/>
      <c r="R18" s="7">
        <f t="shared" si="4"/>
        <v>0</v>
      </c>
      <c r="S18" s="8" t="e">
        <f t="shared" si="5"/>
        <v>#DIV/0!</v>
      </c>
      <c r="T18" s="9" t="e">
        <f t="shared" si="6"/>
        <v>#DIV/0!</v>
      </c>
      <c r="U18" s="7"/>
      <c r="V18" s="7">
        <f t="shared" si="0"/>
        <v>0</v>
      </c>
      <c r="W18" s="8" t="e">
        <f t="shared" si="7"/>
        <v>#DIV/0!</v>
      </c>
      <c r="X18" s="9" t="e">
        <f t="shared" si="8"/>
        <v>#DIV/0!</v>
      </c>
      <c r="Y18" s="7"/>
      <c r="Z18" s="7">
        <f t="shared" si="1"/>
        <v>0</v>
      </c>
      <c r="AA18" s="8" t="e">
        <f t="shared" si="9"/>
        <v>#DIV/0!</v>
      </c>
      <c r="AB18" s="9" t="e">
        <f t="shared" si="10"/>
        <v>#DIV/0!</v>
      </c>
      <c r="AC18" s="7"/>
      <c r="AD18" s="7">
        <f t="shared" si="2"/>
        <v>0</v>
      </c>
      <c r="AE18" s="8" t="e">
        <f t="shared" si="11"/>
        <v>#DIV/0!</v>
      </c>
      <c r="AF18" s="9" t="e">
        <f t="shared" si="12"/>
        <v>#DIV/0!</v>
      </c>
      <c r="AG18" s="7"/>
      <c r="AH18" s="7">
        <f t="shared" si="3"/>
        <v>0</v>
      </c>
      <c r="AI18" s="8" t="e">
        <f t="shared" si="13"/>
        <v>#DIV/0!</v>
      </c>
      <c r="AJ18" s="9" t="e">
        <f t="shared" si="14"/>
        <v>#DIV/0!</v>
      </c>
      <c r="AK18" s="7">
        <f t="shared" si="15"/>
        <v>1</v>
      </c>
      <c r="AM18" s="12"/>
    </row>
    <row r="19" spans="1:37" s="6" customFormat="1" ht="13.5">
      <c r="A19" s="6">
        <v>17</v>
      </c>
      <c r="B19" s="6">
        <f>'名簿'!B17</f>
        <v>0</v>
      </c>
      <c r="C19" s="2"/>
      <c r="D19" s="2"/>
      <c r="E19" s="2"/>
      <c r="F19" s="2"/>
      <c r="G19" s="11"/>
      <c r="H19" s="11"/>
      <c r="I19" s="11"/>
      <c r="J19" s="11"/>
      <c r="K19" s="11"/>
      <c r="L19" s="11"/>
      <c r="M19" s="10"/>
      <c r="N19" s="10"/>
      <c r="O19" s="10"/>
      <c r="P19" s="10"/>
      <c r="Q19" s="10"/>
      <c r="R19" s="7">
        <f t="shared" si="4"/>
        <v>0</v>
      </c>
      <c r="S19" s="8" t="e">
        <f t="shared" si="5"/>
        <v>#DIV/0!</v>
      </c>
      <c r="T19" s="9" t="e">
        <f t="shared" si="6"/>
        <v>#DIV/0!</v>
      </c>
      <c r="U19" s="3"/>
      <c r="V19" s="7">
        <f t="shared" si="0"/>
        <v>0</v>
      </c>
      <c r="W19" s="8" t="e">
        <f t="shared" si="7"/>
        <v>#DIV/0!</v>
      </c>
      <c r="X19" s="9" t="e">
        <f t="shared" si="8"/>
        <v>#DIV/0!</v>
      </c>
      <c r="Y19" s="3"/>
      <c r="Z19" s="7">
        <f t="shared" si="1"/>
        <v>0</v>
      </c>
      <c r="AA19" s="8" t="e">
        <f t="shared" si="9"/>
        <v>#DIV/0!</v>
      </c>
      <c r="AB19" s="9" t="e">
        <f t="shared" si="10"/>
        <v>#DIV/0!</v>
      </c>
      <c r="AC19" s="3"/>
      <c r="AD19" s="7">
        <f t="shared" si="2"/>
        <v>0</v>
      </c>
      <c r="AE19" s="8" t="e">
        <f t="shared" si="11"/>
        <v>#DIV/0!</v>
      </c>
      <c r="AF19" s="9" t="e">
        <f t="shared" si="12"/>
        <v>#DIV/0!</v>
      </c>
      <c r="AG19" s="3"/>
      <c r="AH19" s="7">
        <f t="shared" si="3"/>
        <v>0</v>
      </c>
      <c r="AI19" s="8" t="e">
        <f t="shared" si="13"/>
        <v>#DIV/0!</v>
      </c>
      <c r="AJ19" s="9" t="e">
        <f t="shared" si="14"/>
        <v>#DIV/0!</v>
      </c>
      <c r="AK19" s="7">
        <f t="shared" si="15"/>
        <v>1</v>
      </c>
    </row>
    <row r="20" spans="1:39" s="6" customFormat="1" ht="13.5">
      <c r="A20" s="6">
        <v>18</v>
      </c>
      <c r="B20" s="6">
        <f>'名簿'!B18</f>
        <v>0</v>
      </c>
      <c r="C20" s="2"/>
      <c r="D20" s="2"/>
      <c r="E20" s="2"/>
      <c r="F20" s="2"/>
      <c r="G20" s="11"/>
      <c r="H20" s="11"/>
      <c r="I20" s="11"/>
      <c r="J20" s="11"/>
      <c r="K20" s="11"/>
      <c r="L20" s="11"/>
      <c r="M20" s="10"/>
      <c r="N20" s="10"/>
      <c r="O20" s="10"/>
      <c r="P20" s="10"/>
      <c r="Q20" s="10"/>
      <c r="R20" s="7">
        <f t="shared" si="4"/>
        <v>0</v>
      </c>
      <c r="S20" s="8" t="e">
        <f t="shared" si="5"/>
        <v>#DIV/0!</v>
      </c>
      <c r="T20" s="9" t="e">
        <f t="shared" si="6"/>
        <v>#DIV/0!</v>
      </c>
      <c r="U20" s="3"/>
      <c r="V20" s="7">
        <f t="shared" si="0"/>
        <v>0</v>
      </c>
      <c r="W20" s="8" t="e">
        <f t="shared" si="7"/>
        <v>#DIV/0!</v>
      </c>
      <c r="X20" s="9" t="e">
        <f t="shared" si="8"/>
        <v>#DIV/0!</v>
      </c>
      <c r="Y20" s="3"/>
      <c r="Z20" s="7">
        <f t="shared" si="1"/>
        <v>0</v>
      </c>
      <c r="AA20" s="8" t="e">
        <f t="shared" si="9"/>
        <v>#DIV/0!</v>
      </c>
      <c r="AB20" s="9" t="e">
        <f t="shared" si="10"/>
        <v>#DIV/0!</v>
      </c>
      <c r="AC20" s="3"/>
      <c r="AD20" s="7">
        <f t="shared" si="2"/>
        <v>0</v>
      </c>
      <c r="AE20" s="8" t="e">
        <f t="shared" si="11"/>
        <v>#DIV/0!</v>
      </c>
      <c r="AF20" s="9" t="e">
        <f t="shared" si="12"/>
        <v>#DIV/0!</v>
      </c>
      <c r="AG20" s="3"/>
      <c r="AH20" s="7">
        <f t="shared" si="3"/>
        <v>0</v>
      </c>
      <c r="AI20" s="8" t="e">
        <f t="shared" si="13"/>
        <v>#DIV/0!</v>
      </c>
      <c r="AJ20" s="9" t="e">
        <f t="shared" si="14"/>
        <v>#DIV/0!</v>
      </c>
      <c r="AK20" s="7">
        <f t="shared" si="15"/>
        <v>1</v>
      </c>
      <c r="AM20" s="12"/>
    </row>
    <row r="21" spans="1:39" s="6" customFormat="1" ht="13.5">
      <c r="A21" s="6">
        <v>19</v>
      </c>
      <c r="B21" s="6">
        <f>'名簿'!B19</f>
        <v>0</v>
      </c>
      <c r="C21" s="2"/>
      <c r="D21" s="2"/>
      <c r="E21" s="2"/>
      <c r="F21" s="2"/>
      <c r="G21" s="11"/>
      <c r="H21" s="11"/>
      <c r="I21" s="11"/>
      <c r="J21" s="11"/>
      <c r="K21" s="11"/>
      <c r="L21" s="11"/>
      <c r="M21" s="10"/>
      <c r="N21" s="10"/>
      <c r="O21" s="10"/>
      <c r="P21" s="10"/>
      <c r="Q21" s="10"/>
      <c r="R21" s="7">
        <f t="shared" si="4"/>
        <v>0</v>
      </c>
      <c r="S21" s="8" t="e">
        <f t="shared" si="5"/>
        <v>#DIV/0!</v>
      </c>
      <c r="T21" s="9" t="e">
        <f t="shared" si="6"/>
        <v>#DIV/0!</v>
      </c>
      <c r="U21" s="3"/>
      <c r="V21" s="7">
        <f t="shared" si="0"/>
        <v>0</v>
      </c>
      <c r="W21" s="8" t="e">
        <f t="shared" si="7"/>
        <v>#DIV/0!</v>
      </c>
      <c r="X21" s="9" t="e">
        <f t="shared" si="8"/>
        <v>#DIV/0!</v>
      </c>
      <c r="Y21" s="3"/>
      <c r="Z21" s="7">
        <f t="shared" si="1"/>
        <v>0</v>
      </c>
      <c r="AA21" s="8" t="e">
        <f t="shared" si="9"/>
        <v>#DIV/0!</v>
      </c>
      <c r="AB21" s="9" t="e">
        <f t="shared" si="10"/>
        <v>#DIV/0!</v>
      </c>
      <c r="AC21" s="3"/>
      <c r="AD21" s="7">
        <f t="shared" si="2"/>
        <v>0</v>
      </c>
      <c r="AE21" s="8" t="e">
        <f t="shared" si="11"/>
        <v>#DIV/0!</v>
      </c>
      <c r="AF21" s="9" t="e">
        <f t="shared" si="12"/>
        <v>#DIV/0!</v>
      </c>
      <c r="AG21" s="3"/>
      <c r="AH21" s="7">
        <f t="shared" si="3"/>
        <v>0</v>
      </c>
      <c r="AI21" s="8" t="e">
        <f t="shared" si="13"/>
        <v>#DIV/0!</v>
      </c>
      <c r="AJ21" s="9" t="e">
        <f t="shared" si="14"/>
        <v>#DIV/0!</v>
      </c>
      <c r="AK21" s="7">
        <f t="shared" si="15"/>
        <v>1</v>
      </c>
      <c r="AM21" s="12"/>
    </row>
    <row r="22" spans="1:39" s="6" customFormat="1" ht="13.5">
      <c r="A22" s="6">
        <v>20</v>
      </c>
      <c r="B22" s="6">
        <f>'名簿'!B20</f>
        <v>0</v>
      </c>
      <c r="C22" s="2"/>
      <c r="D22" s="2"/>
      <c r="E22" s="2"/>
      <c r="F22" s="2"/>
      <c r="G22" s="11"/>
      <c r="H22" s="11"/>
      <c r="I22" s="11"/>
      <c r="J22" s="11"/>
      <c r="K22" s="11"/>
      <c r="L22" s="11"/>
      <c r="M22" s="10"/>
      <c r="N22" s="10"/>
      <c r="O22" s="10"/>
      <c r="P22" s="10"/>
      <c r="Q22" s="10"/>
      <c r="R22" s="7">
        <f t="shared" si="4"/>
        <v>0</v>
      </c>
      <c r="S22" s="8" t="e">
        <f t="shared" si="5"/>
        <v>#DIV/0!</v>
      </c>
      <c r="T22" s="9" t="e">
        <f t="shared" si="6"/>
        <v>#DIV/0!</v>
      </c>
      <c r="U22" s="7"/>
      <c r="V22" s="7">
        <f t="shared" si="0"/>
        <v>0</v>
      </c>
      <c r="W22" s="8" t="e">
        <f t="shared" si="7"/>
        <v>#DIV/0!</v>
      </c>
      <c r="X22" s="9" t="e">
        <f t="shared" si="8"/>
        <v>#DIV/0!</v>
      </c>
      <c r="Y22" s="7"/>
      <c r="Z22" s="7">
        <f t="shared" si="1"/>
        <v>0</v>
      </c>
      <c r="AA22" s="8" t="e">
        <f t="shared" si="9"/>
        <v>#DIV/0!</v>
      </c>
      <c r="AB22" s="9" t="e">
        <f t="shared" si="10"/>
        <v>#DIV/0!</v>
      </c>
      <c r="AC22" s="7"/>
      <c r="AD22" s="7">
        <f t="shared" si="2"/>
        <v>0</v>
      </c>
      <c r="AE22" s="8" t="e">
        <f t="shared" si="11"/>
        <v>#DIV/0!</v>
      </c>
      <c r="AF22" s="9" t="e">
        <f t="shared" si="12"/>
        <v>#DIV/0!</v>
      </c>
      <c r="AG22" s="7"/>
      <c r="AH22" s="7">
        <f t="shared" si="3"/>
        <v>0</v>
      </c>
      <c r="AI22" s="8" t="e">
        <f t="shared" si="13"/>
        <v>#DIV/0!</v>
      </c>
      <c r="AJ22" s="9" t="e">
        <f t="shared" si="14"/>
        <v>#DIV/0!</v>
      </c>
      <c r="AK22" s="7">
        <f t="shared" si="15"/>
        <v>1</v>
      </c>
      <c r="AM22" s="12"/>
    </row>
    <row r="23" spans="1:39" s="6" customFormat="1" ht="13.5">
      <c r="A23" s="6">
        <v>21</v>
      </c>
      <c r="B23" s="6">
        <f>'名簿'!B21</f>
        <v>0</v>
      </c>
      <c r="C23" s="2"/>
      <c r="D23" s="2"/>
      <c r="E23" s="2"/>
      <c r="F23" s="2"/>
      <c r="G23" s="11"/>
      <c r="H23" s="11"/>
      <c r="I23" s="11"/>
      <c r="J23" s="11"/>
      <c r="K23" s="11"/>
      <c r="L23" s="11"/>
      <c r="M23" s="10"/>
      <c r="N23" s="10"/>
      <c r="O23" s="10"/>
      <c r="P23" s="10"/>
      <c r="Q23" s="10"/>
      <c r="R23" s="7">
        <f t="shared" si="4"/>
        <v>0</v>
      </c>
      <c r="S23" s="8" t="e">
        <f t="shared" si="5"/>
        <v>#DIV/0!</v>
      </c>
      <c r="T23" s="9" t="e">
        <f t="shared" si="6"/>
        <v>#DIV/0!</v>
      </c>
      <c r="U23" s="7"/>
      <c r="V23" s="7">
        <f t="shared" si="0"/>
        <v>0</v>
      </c>
      <c r="W23" s="8" t="e">
        <f t="shared" si="7"/>
        <v>#DIV/0!</v>
      </c>
      <c r="X23" s="9" t="e">
        <f t="shared" si="8"/>
        <v>#DIV/0!</v>
      </c>
      <c r="Y23" s="7"/>
      <c r="Z23" s="7">
        <f t="shared" si="1"/>
        <v>0</v>
      </c>
      <c r="AA23" s="8" t="e">
        <f t="shared" si="9"/>
        <v>#DIV/0!</v>
      </c>
      <c r="AB23" s="9" t="e">
        <f t="shared" si="10"/>
        <v>#DIV/0!</v>
      </c>
      <c r="AC23" s="7"/>
      <c r="AD23" s="7">
        <f t="shared" si="2"/>
        <v>0</v>
      </c>
      <c r="AE23" s="8" t="e">
        <f t="shared" si="11"/>
        <v>#DIV/0!</v>
      </c>
      <c r="AF23" s="9" t="e">
        <f t="shared" si="12"/>
        <v>#DIV/0!</v>
      </c>
      <c r="AG23" s="7"/>
      <c r="AH23" s="7">
        <f t="shared" si="3"/>
        <v>0</v>
      </c>
      <c r="AI23" s="8" t="e">
        <f t="shared" si="13"/>
        <v>#DIV/0!</v>
      </c>
      <c r="AJ23" s="9" t="e">
        <f t="shared" si="14"/>
        <v>#DIV/0!</v>
      </c>
      <c r="AK23" s="7">
        <f t="shared" si="15"/>
        <v>1</v>
      </c>
      <c r="AM23" s="12"/>
    </row>
    <row r="24" spans="1:39" s="6" customFormat="1" ht="13.5">
      <c r="A24" s="6">
        <v>22</v>
      </c>
      <c r="B24" s="6">
        <f>'名簿'!B22</f>
        <v>0</v>
      </c>
      <c r="C24" s="2"/>
      <c r="D24" s="2"/>
      <c r="E24" s="2"/>
      <c r="F24" s="2"/>
      <c r="G24" s="11"/>
      <c r="H24" s="11"/>
      <c r="I24" s="11"/>
      <c r="J24" s="11"/>
      <c r="K24" s="11"/>
      <c r="L24" s="11"/>
      <c r="M24" s="10"/>
      <c r="N24" s="10"/>
      <c r="O24" s="10"/>
      <c r="P24" s="10"/>
      <c r="Q24" s="10"/>
      <c r="R24" s="7">
        <f t="shared" si="4"/>
        <v>0</v>
      </c>
      <c r="S24" s="8" t="e">
        <f t="shared" si="5"/>
        <v>#DIV/0!</v>
      </c>
      <c r="T24" s="9" t="e">
        <f t="shared" si="6"/>
        <v>#DIV/0!</v>
      </c>
      <c r="U24" s="7"/>
      <c r="V24" s="7">
        <f t="shared" si="0"/>
        <v>0</v>
      </c>
      <c r="W24" s="8" t="e">
        <f t="shared" si="7"/>
        <v>#DIV/0!</v>
      </c>
      <c r="X24" s="9" t="e">
        <f t="shared" si="8"/>
        <v>#DIV/0!</v>
      </c>
      <c r="Y24" s="7"/>
      <c r="Z24" s="7">
        <f t="shared" si="1"/>
        <v>0</v>
      </c>
      <c r="AA24" s="8" t="e">
        <f t="shared" si="9"/>
        <v>#DIV/0!</v>
      </c>
      <c r="AB24" s="9" t="e">
        <f t="shared" si="10"/>
        <v>#DIV/0!</v>
      </c>
      <c r="AC24" s="7"/>
      <c r="AD24" s="7">
        <f t="shared" si="2"/>
        <v>0</v>
      </c>
      <c r="AE24" s="8" t="e">
        <f t="shared" si="11"/>
        <v>#DIV/0!</v>
      </c>
      <c r="AF24" s="9" t="e">
        <f t="shared" si="12"/>
        <v>#DIV/0!</v>
      </c>
      <c r="AG24" s="7"/>
      <c r="AH24" s="7">
        <f t="shared" si="3"/>
        <v>0</v>
      </c>
      <c r="AI24" s="8" t="e">
        <f t="shared" si="13"/>
        <v>#DIV/0!</v>
      </c>
      <c r="AJ24" s="9" t="e">
        <f t="shared" si="14"/>
        <v>#DIV/0!</v>
      </c>
      <c r="AK24" s="7">
        <f t="shared" si="15"/>
        <v>1</v>
      </c>
      <c r="AM24" s="12"/>
    </row>
    <row r="25" spans="1:39" s="6" customFormat="1" ht="13.5">
      <c r="A25" s="6">
        <v>23</v>
      </c>
      <c r="B25" s="6">
        <f>'名簿'!B23</f>
        <v>0</v>
      </c>
      <c r="C25" s="2"/>
      <c r="D25" s="2"/>
      <c r="E25" s="2"/>
      <c r="F25" s="2"/>
      <c r="G25" s="11"/>
      <c r="H25" s="11"/>
      <c r="I25" s="11"/>
      <c r="J25" s="11"/>
      <c r="K25" s="11"/>
      <c r="L25" s="11"/>
      <c r="M25" s="10"/>
      <c r="N25" s="10"/>
      <c r="O25" s="10"/>
      <c r="P25" s="10"/>
      <c r="Q25" s="10"/>
      <c r="R25" s="7">
        <f t="shared" si="4"/>
        <v>0</v>
      </c>
      <c r="S25" s="8" t="e">
        <f t="shared" si="5"/>
        <v>#DIV/0!</v>
      </c>
      <c r="T25" s="9" t="e">
        <f t="shared" si="6"/>
        <v>#DIV/0!</v>
      </c>
      <c r="U25" s="7"/>
      <c r="V25" s="7">
        <f t="shared" si="0"/>
        <v>0</v>
      </c>
      <c r="W25" s="8" t="e">
        <f t="shared" si="7"/>
        <v>#DIV/0!</v>
      </c>
      <c r="X25" s="9" t="e">
        <f t="shared" si="8"/>
        <v>#DIV/0!</v>
      </c>
      <c r="Y25" s="7"/>
      <c r="Z25" s="7">
        <f t="shared" si="1"/>
        <v>0</v>
      </c>
      <c r="AA25" s="8" t="e">
        <f t="shared" si="9"/>
        <v>#DIV/0!</v>
      </c>
      <c r="AB25" s="9" t="e">
        <f t="shared" si="10"/>
        <v>#DIV/0!</v>
      </c>
      <c r="AC25" s="7"/>
      <c r="AD25" s="7">
        <f t="shared" si="2"/>
        <v>0</v>
      </c>
      <c r="AE25" s="8" t="e">
        <f t="shared" si="11"/>
        <v>#DIV/0!</v>
      </c>
      <c r="AF25" s="9" t="e">
        <f t="shared" si="12"/>
        <v>#DIV/0!</v>
      </c>
      <c r="AG25" s="7"/>
      <c r="AH25" s="7">
        <f t="shared" si="3"/>
        <v>0</v>
      </c>
      <c r="AI25" s="8" t="e">
        <f t="shared" si="13"/>
        <v>#DIV/0!</v>
      </c>
      <c r="AJ25" s="9" t="e">
        <f t="shared" si="14"/>
        <v>#DIV/0!</v>
      </c>
      <c r="AK25" s="7">
        <f t="shared" si="15"/>
        <v>1</v>
      </c>
      <c r="AM25" s="12"/>
    </row>
    <row r="26" spans="1:39" s="6" customFormat="1" ht="13.5">
      <c r="A26" s="6">
        <v>24</v>
      </c>
      <c r="B26" s="6">
        <f>'名簿'!B24</f>
        <v>0</v>
      </c>
      <c r="C26" s="2"/>
      <c r="D26" s="2"/>
      <c r="E26" s="2"/>
      <c r="F26" s="2"/>
      <c r="G26" s="11"/>
      <c r="H26" s="11"/>
      <c r="I26" s="11"/>
      <c r="J26" s="11"/>
      <c r="K26" s="11"/>
      <c r="L26" s="11"/>
      <c r="M26" s="10"/>
      <c r="N26" s="10"/>
      <c r="O26" s="10"/>
      <c r="P26" s="10"/>
      <c r="Q26" s="10"/>
      <c r="R26" s="7">
        <f t="shared" si="4"/>
        <v>0</v>
      </c>
      <c r="S26" s="8" t="e">
        <f t="shared" si="5"/>
        <v>#DIV/0!</v>
      </c>
      <c r="T26" s="9" t="e">
        <f t="shared" si="6"/>
        <v>#DIV/0!</v>
      </c>
      <c r="U26" s="7"/>
      <c r="V26" s="7">
        <f t="shared" si="0"/>
        <v>0</v>
      </c>
      <c r="W26" s="8" t="e">
        <f t="shared" si="7"/>
        <v>#DIV/0!</v>
      </c>
      <c r="X26" s="9" t="e">
        <f t="shared" si="8"/>
        <v>#DIV/0!</v>
      </c>
      <c r="Y26" s="7"/>
      <c r="Z26" s="7">
        <f t="shared" si="1"/>
        <v>0</v>
      </c>
      <c r="AA26" s="8" t="e">
        <f t="shared" si="9"/>
        <v>#DIV/0!</v>
      </c>
      <c r="AB26" s="9" t="e">
        <f t="shared" si="10"/>
        <v>#DIV/0!</v>
      </c>
      <c r="AC26" s="7"/>
      <c r="AD26" s="7">
        <f t="shared" si="2"/>
        <v>0</v>
      </c>
      <c r="AE26" s="8" t="e">
        <f t="shared" si="11"/>
        <v>#DIV/0!</v>
      </c>
      <c r="AF26" s="9" t="e">
        <f t="shared" si="12"/>
        <v>#DIV/0!</v>
      </c>
      <c r="AG26" s="7"/>
      <c r="AH26" s="7">
        <f t="shared" si="3"/>
        <v>0</v>
      </c>
      <c r="AI26" s="8" t="e">
        <f t="shared" si="13"/>
        <v>#DIV/0!</v>
      </c>
      <c r="AJ26" s="9" t="e">
        <f t="shared" si="14"/>
        <v>#DIV/0!</v>
      </c>
      <c r="AK26" s="7">
        <f t="shared" si="15"/>
        <v>1</v>
      </c>
      <c r="AM26" s="12"/>
    </row>
    <row r="27" spans="1:39" s="6" customFormat="1" ht="13.5">
      <c r="A27" s="6">
        <v>25</v>
      </c>
      <c r="B27" s="6">
        <f>'名簿'!B25</f>
        <v>0</v>
      </c>
      <c r="C27" s="2"/>
      <c r="D27" s="2"/>
      <c r="E27" s="2"/>
      <c r="F27" s="2"/>
      <c r="G27" s="11"/>
      <c r="H27" s="11"/>
      <c r="I27" s="11"/>
      <c r="J27" s="11"/>
      <c r="K27" s="11"/>
      <c r="L27" s="11"/>
      <c r="M27" s="10"/>
      <c r="N27" s="10"/>
      <c r="O27" s="10"/>
      <c r="P27" s="10"/>
      <c r="Q27" s="10"/>
      <c r="R27" s="7">
        <f t="shared" si="4"/>
        <v>0</v>
      </c>
      <c r="S27" s="8" t="e">
        <f t="shared" si="5"/>
        <v>#DIV/0!</v>
      </c>
      <c r="T27" s="9" t="e">
        <f t="shared" si="6"/>
        <v>#DIV/0!</v>
      </c>
      <c r="U27" s="7"/>
      <c r="V27" s="7">
        <f t="shared" si="0"/>
        <v>0</v>
      </c>
      <c r="W27" s="8" t="e">
        <f t="shared" si="7"/>
        <v>#DIV/0!</v>
      </c>
      <c r="X27" s="9" t="e">
        <f t="shared" si="8"/>
        <v>#DIV/0!</v>
      </c>
      <c r="Y27" s="7"/>
      <c r="Z27" s="7">
        <f t="shared" si="1"/>
        <v>0</v>
      </c>
      <c r="AA27" s="8" t="e">
        <f t="shared" si="9"/>
        <v>#DIV/0!</v>
      </c>
      <c r="AB27" s="9" t="e">
        <f t="shared" si="10"/>
        <v>#DIV/0!</v>
      </c>
      <c r="AC27" s="7"/>
      <c r="AD27" s="7">
        <f t="shared" si="2"/>
        <v>0</v>
      </c>
      <c r="AE27" s="8" t="e">
        <f t="shared" si="11"/>
        <v>#DIV/0!</v>
      </c>
      <c r="AF27" s="9" t="e">
        <f t="shared" si="12"/>
        <v>#DIV/0!</v>
      </c>
      <c r="AG27" s="7"/>
      <c r="AH27" s="7">
        <f t="shared" si="3"/>
        <v>0</v>
      </c>
      <c r="AI27" s="8" t="e">
        <f t="shared" si="13"/>
        <v>#DIV/0!</v>
      </c>
      <c r="AJ27" s="9" t="e">
        <f t="shared" si="14"/>
        <v>#DIV/0!</v>
      </c>
      <c r="AK27" s="7">
        <f t="shared" si="15"/>
        <v>1</v>
      </c>
      <c r="AM27" s="12"/>
    </row>
    <row r="28" spans="1:39" s="6" customFormat="1" ht="13.5">
      <c r="A28" s="6">
        <v>26</v>
      </c>
      <c r="B28" s="6">
        <f>'名簿'!B26</f>
        <v>0</v>
      </c>
      <c r="C28" s="2"/>
      <c r="D28" s="2"/>
      <c r="E28" s="2"/>
      <c r="F28" s="2"/>
      <c r="G28" s="11"/>
      <c r="H28" s="11"/>
      <c r="I28" s="11"/>
      <c r="J28" s="11"/>
      <c r="K28" s="11"/>
      <c r="L28" s="11"/>
      <c r="M28" s="10"/>
      <c r="N28" s="10"/>
      <c r="O28" s="10"/>
      <c r="P28" s="10"/>
      <c r="Q28" s="10"/>
      <c r="R28" s="7">
        <f t="shared" si="4"/>
        <v>0</v>
      </c>
      <c r="S28" s="8" t="e">
        <f t="shared" si="5"/>
        <v>#DIV/0!</v>
      </c>
      <c r="T28" s="9" t="e">
        <f t="shared" si="6"/>
        <v>#DIV/0!</v>
      </c>
      <c r="U28" s="7"/>
      <c r="V28" s="7">
        <f t="shared" si="0"/>
        <v>0</v>
      </c>
      <c r="W28" s="8" t="e">
        <f t="shared" si="7"/>
        <v>#DIV/0!</v>
      </c>
      <c r="X28" s="9" t="e">
        <f t="shared" si="8"/>
        <v>#DIV/0!</v>
      </c>
      <c r="Y28" s="7"/>
      <c r="Z28" s="7">
        <f t="shared" si="1"/>
        <v>0</v>
      </c>
      <c r="AA28" s="8" t="e">
        <f t="shared" si="9"/>
        <v>#DIV/0!</v>
      </c>
      <c r="AB28" s="9" t="e">
        <f t="shared" si="10"/>
        <v>#DIV/0!</v>
      </c>
      <c r="AC28" s="7"/>
      <c r="AD28" s="7">
        <f t="shared" si="2"/>
        <v>0</v>
      </c>
      <c r="AE28" s="8" t="e">
        <f t="shared" si="11"/>
        <v>#DIV/0!</v>
      </c>
      <c r="AF28" s="9" t="e">
        <f t="shared" si="12"/>
        <v>#DIV/0!</v>
      </c>
      <c r="AG28" s="7"/>
      <c r="AH28" s="7">
        <f t="shared" si="3"/>
        <v>0</v>
      </c>
      <c r="AI28" s="8" t="e">
        <f t="shared" si="13"/>
        <v>#DIV/0!</v>
      </c>
      <c r="AJ28" s="9" t="e">
        <f t="shared" si="14"/>
        <v>#DIV/0!</v>
      </c>
      <c r="AK28" s="7">
        <f t="shared" si="15"/>
        <v>1</v>
      </c>
      <c r="AM28" s="12"/>
    </row>
    <row r="29" spans="1:39" s="6" customFormat="1" ht="13.5">
      <c r="A29" s="6">
        <v>27</v>
      </c>
      <c r="B29" s="6">
        <f>'名簿'!B27</f>
        <v>0</v>
      </c>
      <c r="C29" s="2"/>
      <c r="D29" s="2"/>
      <c r="E29" s="2"/>
      <c r="F29" s="2"/>
      <c r="G29" s="11"/>
      <c r="H29" s="11"/>
      <c r="I29" s="11"/>
      <c r="J29" s="11"/>
      <c r="K29" s="11"/>
      <c r="L29" s="11"/>
      <c r="M29" s="10"/>
      <c r="N29" s="10"/>
      <c r="O29" s="10"/>
      <c r="P29" s="10"/>
      <c r="Q29" s="10"/>
      <c r="R29" s="7">
        <f t="shared" si="4"/>
        <v>0</v>
      </c>
      <c r="S29" s="8" t="e">
        <f t="shared" si="5"/>
        <v>#DIV/0!</v>
      </c>
      <c r="T29" s="9" t="e">
        <f t="shared" si="6"/>
        <v>#DIV/0!</v>
      </c>
      <c r="U29" s="7"/>
      <c r="V29" s="7">
        <f t="shared" si="0"/>
        <v>0</v>
      </c>
      <c r="W29" s="8" t="e">
        <f t="shared" si="7"/>
        <v>#DIV/0!</v>
      </c>
      <c r="X29" s="9" t="e">
        <f t="shared" si="8"/>
        <v>#DIV/0!</v>
      </c>
      <c r="Y29" s="7"/>
      <c r="Z29" s="7">
        <f t="shared" si="1"/>
        <v>0</v>
      </c>
      <c r="AA29" s="8" t="e">
        <f t="shared" si="9"/>
        <v>#DIV/0!</v>
      </c>
      <c r="AB29" s="9" t="e">
        <f t="shared" si="10"/>
        <v>#DIV/0!</v>
      </c>
      <c r="AC29" s="7"/>
      <c r="AD29" s="7">
        <f t="shared" si="2"/>
        <v>0</v>
      </c>
      <c r="AE29" s="8" t="e">
        <f t="shared" si="11"/>
        <v>#DIV/0!</v>
      </c>
      <c r="AF29" s="9" t="e">
        <f t="shared" si="12"/>
        <v>#DIV/0!</v>
      </c>
      <c r="AG29" s="7"/>
      <c r="AH29" s="7">
        <f t="shared" si="3"/>
        <v>0</v>
      </c>
      <c r="AI29" s="8" t="e">
        <f t="shared" si="13"/>
        <v>#DIV/0!</v>
      </c>
      <c r="AJ29" s="9" t="e">
        <f t="shared" si="14"/>
        <v>#DIV/0!</v>
      </c>
      <c r="AK29" s="7">
        <f t="shared" si="15"/>
        <v>1</v>
      </c>
      <c r="AM29" s="12"/>
    </row>
    <row r="30" spans="1:39" s="6" customFormat="1" ht="13.5">
      <c r="A30" s="6">
        <v>28</v>
      </c>
      <c r="B30" s="6">
        <f>'名簿'!B28</f>
        <v>0</v>
      </c>
      <c r="C30" s="2"/>
      <c r="D30" s="2"/>
      <c r="E30" s="2"/>
      <c r="F30" s="2"/>
      <c r="G30" s="11"/>
      <c r="H30" s="11"/>
      <c r="I30" s="11"/>
      <c r="J30" s="11"/>
      <c r="K30" s="11"/>
      <c r="L30" s="11"/>
      <c r="M30" s="10"/>
      <c r="N30" s="10"/>
      <c r="O30" s="10"/>
      <c r="P30" s="10"/>
      <c r="Q30" s="10"/>
      <c r="R30" s="7">
        <f t="shared" si="4"/>
        <v>0</v>
      </c>
      <c r="S30" s="8" t="e">
        <f t="shared" si="5"/>
        <v>#DIV/0!</v>
      </c>
      <c r="T30" s="9" t="e">
        <f t="shared" si="6"/>
        <v>#DIV/0!</v>
      </c>
      <c r="U30" s="7"/>
      <c r="V30" s="7">
        <f t="shared" si="0"/>
        <v>0</v>
      </c>
      <c r="W30" s="8" t="e">
        <f t="shared" si="7"/>
        <v>#DIV/0!</v>
      </c>
      <c r="X30" s="9" t="e">
        <f t="shared" si="8"/>
        <v>#DIV/0!</v>
      </c>
      <c r="Y30" s="7"/>
      <c r="Z30" s="7">
        <f t="shared" si="1"/>
        <v>0</v>
      </c>
      <c r="AA30" s="8" t="e">
        <f t="shared" si="9"/>
        <v>#DIV/0!</v>
      </c>
      <c r="AB30" s="9" t="e">
        <f t="shared" si="10"/>
        <v>#DIV/0!</v>
      </c>
      <c r="AC30" s="7"/>
      <c r="AD30" s="7">
        <f t="shared" si="2"/>
        <v>0</v>
      </c>
      <c r="AE30" s="8" t="e">
        <f t="shared" si="11"/>
        <v>#DIV/0!</v>
      </c>
      <c r="AF30" s="9" t="e">
        <f t="shared" si="12"/>
        <v>#DIV/0!</v>
      </c>
      <c r="AG30" s="7"/>
      <c r="AH30" s="7">
        <f t="shared" si="3"/>
        <v>0</v>
      </c>
      <c r="AI30" s="8" t="e">
        <f t="shared" si="13"/>
        <v>#DIV/0!</v>
      </c>
      <c r="AJ30" s="9" t="e">
        <f t="shared" si="14"/>
        <v>#DIV/0!</v>
      </c>
      <c r="AK30" s="7">
        <f t="shared" si="15"/>
        <v>1</v>
      </c>
      <c r="AM30" s="12"/>
    </row>
    <row r="31" spans="1:39" s="6" customFormat="1" ht="13.5">
      <c r="A31" s="6">
        <v>29</v>
      </c>
      <c r="B31" s="6">
        <f>'名簿'!B29</f>
        <v>0</v>
      </c>
      <c r="C31" s="2"/>
      <c r="D31" s="2"/>
      <c r="E31" s="2"/>
      <c r="F31" s="2"/>
      <c r="G31" s="11"/>
      <c r="H31" s="11"/>
      <c r="I31" s="11"/>
      <c r="J31" s="11"/>
      <c r="K31" s="11"/>
      <c r="L31" s="11"/>
      <c r="M31" s="10"/>
      <c r="N31" s="10"/>
      <c r="O31" s="10"/>
      <c r="P31" s="10"/>
      <c r="Q31" s="10"/>
      <c r="R31" s="7">
        <f t="shared" si="4"/>
        <v>0</v>
      </c>
      <c r="S31" s="8" t="e">
        <f t="shared" si="5"/>
        <v>#DIV/0!</v>
      </c>
      <c r="T31" s="9" t="e">
        <f t="shared" si="6"/>
        <v>#DIV/0!</v>
      </c>
      <c r="U31" s="7"/>
      <c r="V31" s="7">
        <f t="shared" si="0"/>
        <v>0</v>
      </c>
      <c r="W31" s="8" t="e">
        <f t="shared" si="7"/>
        <v>#DIV/0!</v>
      </c>
      <c r="X31" s="9" t="e">
        <f t="shared" si="8"/>
        <v>#DIV/0!</v>
      </c>
      <c r="Y31" s="7"/>
      <c r="Z31" s="7">
        <f t="shared" si="1"/>
        <v>0</v>
      </c>
      <c r="AA31" s="8" t="e">
        <f t="shared" si="9"/>
        <v>#DIV/0!</v>
      </c>
      <c r="AB31" s="9" t="e">
        <f t="shared" si="10"/>
        <v>#DIV/0!</v>
      </c>
      <c r="AC31" s="7"/>
      <c r="AD31" s="7">
        <f t="shared" si="2"/>
        <v>0</v>
      </c>
      <c r="AE31" s="8" t="e">
        <f t="shared" si="11"/>
        <v>#DIV/0!</v>
      </c>
      <c r="AF31" s="9" t="e">
        <f t="shared" si="12"/>
        <v>#DIV/0!</v>
      </c>
      <c r="AG31" s="7"/>
      <c r="AH31" s="7">
        <f t="shared" si="3"/>
        <v>0</v>
      </c>
      <c r="AI31" s="8" t="e">
        <f t="shared" si="13"/>
        <v>#DIV/0!</v>
      </c>
      <c r="AJ31" s="9" t="e">
        <f t="shared" si="14"/>
        <v>#DIV/0!</v>
      </c>
      <c r="AK31" s="7">
        <f t="shared" si="15"/>
        <v>1</v>
      </c>
      <c r="AM31" s="12"/>
    </row>
    <row r="32" spans="1:39" s="6" customFormat="1" ht="13.5">
      <c r="A32" s="6">
        <v>30</v>
      </c>
      <c r="B32" s="6">
        <f>'名簿'!B30</f>
        <v>0</v>
      </c>
      <c r="C32" s="2"/>
      <c r="D32" s="2"/>
      <c r="E32" s="2"/>
      <c r="F32" s="2"/>
      <c r="G32" s="11"/>
      <c r="H32" s="11"/>
      <c r="I32" s="11"/>
      <c r="J32" s="11"/>
      <c r="K32" s="11"/>
      <c r="L32" s="11"/>
      <c r="M32" s="10"/>
      <c r="N32" s="10"/>
      <c r="O32" s="10"/>
      <c r="P32" s="10"/>
      <c r="Q32" s="10"/>
      <c r="R32" s="7">
        <f t="shared" si="4"/>
        <v>0</v>
      </c>
      <c r="S32" s="8" t="e">
        <f t="shared" si="5"/>
        <v>#DIV/0!</v>
      </c>
      <c r="T32" s="9" t="e">
        <f t="shared" si="6"/>
        <v>#DIV/0!</v>
      </c>
      <c r="U32" s="7"/>
      <c r="V32" s="7">
        <f t="shared" si="0"/>
        <v>0</v>
      </c>
      <c r="W32" s="8" t="e">
        <f t="shared" si="7"/>
        <v>#DIV/0!</v>
      </c>
      <c r="X32" s="9" t="e">
        <f t="shared" si="8"/>
        <v>#DIV/0!</v>
      </c>
      <c r="Y32" s="7"/>
      <c r="Z32" s="7">
        <f t="shared" si="1"/>
        <v>0</v>
      </c>
      <c r="AA32" s="8" t="e">
        <f t="shared" si="9"/>
        <v>#DIV/0!</v>
      </c>
      <c r="AB32" s="9" t="e">
        <f t="shared" si="10"/>
        <v>#DIV/0!</v>
      </c>
      <c r="AC32" s="7"/>
      <c r="AD32" s="7">
        <f t="shared" si="2"/>
        <v>0</v>
      </c>
      <c r="AE32" s="8" t="e">
        <f t="shared" si="11"/>
        <v>#DIV/0!</v>
      </c>
      <c r="AF32" s="9" t="e">
        <f t="shared" si="12"/>
        <v>#DIV/0!</v>
      </c>
      <c r="AG32" s="7"/>
      <c r="AH32" s="7">
        <f t="shared" si="3"/>
        <v>0</v>
      </c>
      <c r="AI32" s="8" t="e">
        <f t="shared" si="13"/>
        <v>#DIV/0!</v>
      </c>
      <c r="AJ32" s="9" t="e">
        <f t="shared" si="14"/>
        <v>#DIV/0!</v>
      </c>
      <c r="AK32" s="7">
        <f t="shared" si="15"/>
        <v>1</v>
      </c>
      <c r="AM32" s="12"/>
    </row>
    <row r="33" spans="1:39" s="6" customFormat="1" ht="13.5">
      <c r="A33" s="6">
        <v>31</v>
      </c>
      <c r="B33" s="6">
        <f>'名簿'!B31</f>
        <v>0</v>
      </c>
      <c r="C33" s="2"/>
      <c r="D33" s="2"/>
      <c r="E33" s="2"/>
      <c r="F33" s="2"/>
      <c r="G33" s="11"/>
      <c r="H33" s="11"/>
      <c r="I33" s="11"/>
      <c r="J33" s="11"/>
      <c r="K33" s="11"/>
      <c r="L33" s="11"/>
      <c r="M33" s="10"/>
      <c r="N33" s="10"/>
      <c r="O33" s="10"/>
      <c r="P33" s="10"/>
      <c r="Q33" s="10"/>
      <c r="R33" s="7">
        <f t="shared" si="4"/>
        <v>0</v>
      </c>
      <c r="S33" s="8" t="e">
        <f t="shared" si="5"/>
        <v>#DIV/0!</v>
      </c>
      <c r="T33" s="9" t="e">
        <f t="shared" si="6"/>
        <v>#DIV/0!</v>
      </c>
      <c r="U33" s="7"/>
      <c r="V33" s="7">
        <f t="shared" si="0"/>
        <v>0</v>
      </c>
      <c r="W33" s="8" t="e">
        <f t="shared" si="7"/>
        <v>#DIV/0!</v>
      </c>
      <c r="X33" s="9" t="e">
        <f t="shared" si="8"/>
        <v>#DIV/0!</v>
      </c>
      <c r="Y33" s="7"/>
      <c r="Z33" s="7">
        <f t="shared" si="1"/>
        <v>0</v>
      </c>
      <c r="AA33" s="8" t="e">
        <f t="shared" si="9"/>
        <v>#DIV/0!</v>
      </c>
      <c r="AB33" s="9" t="e">
        <f t="shared" si="10"/>
        <v>#DIV/0!</v>
      </c>
      <c r="AC33" s="7"/>
      <c r="AD33" s="7">
        <f t="shared" si="2"/>
        <v>0</v>
      </c>
      <c r="AE33" s="8" t="e">
        <f t="shared" si="11"/>
        <v>#DIV/0!</v>
      </c>
      <c r="AF33" s="9" t="e">
        <f t="shared" si="12"/>
        <v>#DIV/0!</v>
      </c>
      <c r="AG33" s="7"/>
      <c r="AH33" s="7">
        <f t="shared" si="3"/>
        <v>0</v>
      </c>
      <c r="AI33" s="8" t="e">
        <f t="shared" si="13"/>
        <v>#DIV/0!</v>
      </c>
      <c r="AJ33" s="9" t="e">
        <f t="shared" si="14"/>
        <v>#DIV/0!</v>
      </c>
      <c r="AK33" s="7">
        <f t="shared" si="15"/>
        <v>1</v>
      </c>
      <c r="AM33" s="12"/>
    </row>
    <row r="34" spans="1:39" s="6" customFormat="1" ht="13.5">
      <c r="A34" s="6">
        <v>32</v>
      </c>
      <c r="B34" s="6">
        <f>'名簿'!B32</f>
        <v>0</v>
      </c>
      <c r="C34" s="2"/>
      <c r="D34" s="2"/>
      <c r="E34" s="2"/>
      <c r="F34" s="2"/>
      <c r="G34" s="11"/>
      <c r="H34" s="11"/>
      <c r="I34" s="11"/>
      <c r="J34" s="11"/>
      <c r="K34" s="11"/>
      <c r="L34" s="11"/>
      <c r="M34" s="10"/>
      <c r="N34" s="10"/>
      <c r="O34" s="10"/>
      <c r="P34" s="10"/>
      <c r="Q34" s="10"/>
      <c r="R34" s="7">
        <f t="shared" si="4"/>
        <v>0</v>
      </c>
      <c r="S34" s="8" t="e">
        <f t="shared" si="5"/>
        <v>#DIV/0!</v>
      </c>
      <c r="T34" s="9" t="e">
        <f t="shared" si="6"/>
        <v>#DIV/0!</v>
      </c>
      <c r="U34" s="7"/>
      <c r="V34" s="7">
        <f t="shared" si="0"/>
        <v>0</v>
      </c>
      <c r="W34" s="8" t="e">
        <f t="shared" si="7"/>
        <v>#DIV/0!</v>
      </c>
      <c r="X34" s="9" t="e">
        <f t="shared" si="8"/>
        <v>#DIV/0!</v>
      </c>
      <c r="Y34" s="7"/>
      <c r="Z34" s="7">
        <f t="shared" si="1"/>
        <v>0</v>
      </c>
      <c r="AA34" s="8" t="e">
        <f t="shared" si="9"/>
        <v>#DIV/0!</v>
      </c>
      <c r="AB34" s="9" t="e">
        <f t="shared" si="10"/>
        <v>#DIV/0!</v>
      </c>
      <c r="AC34" s="7"/>
      <c r="AD34" s="7">
        <f t="shared" si="2"/>
        <v>0</v>
      </c>
      <c r="AE34" s="8" t="e">
        <f t="shared" si="11"/>
        <v>#DIV/0!</v>
      </c>
      <c r="AF34" s="9" t="e">
        <f t="shared" si="12"/>
        <v>#DIV/0!</v>
      </c>
      <c r="AG34" s="7"/>
      <c r="AH34" s="7">
        <f t="shared" si="3"/>
        <v>0</v>
      </c>
      <c r="AI34" s="8" t="e">
        <f t="shared" si="13"/>
        <v>#DIV/0!</v>
      </c>
      <c r="AJ34" s="9" t="e">
        <f t="shared" si="14"/>
        <v>#DIV/0!</v>
      </c>
      <c r="AK34" s="7">
        <f t="shared" si="15"/>
        <v>1</v>
      </c>
      <c r="AM34" s="12"/>
    </row>
    <row r="35" spans="1:39" s="6" customFormat="1" ht="13.5">
      <c r="A35" s="6">
        <v>33</v>
      </c>
      <c r="B35" s="6">
        <f>'名簿'!B33</f>
        <v>0</v>
      </c>
      <c r="C35" s="2"/>
      <c r="D35" s="2"/>
      <c r="E35" s="2"/>
      <c r="F35" s="2"/>
      <c r="G35" s="11"/>
      <c r="H35" s="11"/>
      <c r="I35" s="11"/>
      <c r="J35" s="11"/>
      <c r="K35" s="11"/>
      <c r="L35" s="11"/>
      <c r="M35" s="10"/>
      <c r="N35" s="10"/>
      <c r="O35" s="10"/>
      <c r="P35" s="10"/>
      <c r="Q35" s="10"/>
      <c r="R35" s="7">
        <f t="shared" si="4"/>
        <v>0</v>
      </c>
      <c r="S35" s="8" t="e">
        <f t="shared" si="5"/>
        <v>#DIV/0!</v>
      </c>
      <c r="T35" s="9" t="e">
        <f t="shared" si="6"/>
        <v>#DIV/0!</v>
      </c>
      <c r="U35" s="7"/>
      <c r="V35" s="7">
        <f t="shared" si="0"/>
        <v>0</v>
      </c>
      <c r="W35" s="8" t="e">
        <f t="shared" si="7"/>
        <v>#DIV/0!</v>
      </c>
      <c r="X35" s="9" t="e">
        <f t="shared" si="8"/>
        <v>#DIV/0!</v>
      </c>
      <c r="Y35" s="7"/>
      <c r="Z35" s="7">
        <f t="shared" si="1"/>
        <v>0</v>
      </c>
      <c r="AA35" s="8" t="e">
        <f t="shared" si="9"/>
        <v>#DIV/0!</v>
      </c>
      <c r="AB35" s="9" t="e">
        <f t="shared" si="10"/>
        <v>#DIV/0!</v>
      </c>
      <c r="AC35" s="7"/>
      <c r="AD35" s="7">
        <f t="shared" si="2"/>
        <v>0</v>
      </c>
      <c r="AE35" s="8" t="e">
        <f t="shared" si="11"/>
        <v>#DIV/0!</v>
      </c>
      <c r="AF35" s="9" t="e">
        <f t="shared" si="12"/>
        <v>#DIV/0!</v>
      </c>
      <c r="AG35" s="7"/>
      <c r="AH35" s="7">
        <f t="shared" si="3"/>
        <v>0</v>
      </c>
      <c r="AI35" s="8" t="e">
        <f t="shared" si="13"/>
        <v>#DIV/0!</v>
      </c>
      <c r="AJ35" s="9" t="e">
        <f t="shared" si="14"/>
        <v>#DIV/0!</v>
      </c>
      <c r="AK35" s="7">
        <f t="shared" si="15"/>
        <v>1</v>
      </c>
      <c r="AM35" s="12"/>
    </row>
    <row r="36" spans="1:39" s="6" customFormat="1" ht="13.5">
      <c r="A36" s="6">
        <v>34</v>
      </c>
      <c r="B36" s="6">
        <f>'名簿'!B34</f>
        <v>0</v>
      </c>
      <c r="C36" s="2"/>
      <c r="D36" s="2"/>
      <c r="E36" s="2"/>
      <c r="F36" s="2"/>
      <c r="G36" s="11"/>
      <c r="H36" s="11"/>
      <c r="I36" s="11"/>
      <c r="J36" s="11"/>
      <c r="K36" s="11"/>
      <c r="L36" s="11"/>
      <c r="M36" s="10"/>
      <c r="N36" s="10"/>
      <c r="O36" s="10"/>
      <c r="P36" s="10"/>
      <c r="Q36" s="10"/>
      <c r="R36" s="7">
        <f t="shared" si="4"/>
        <v>0</v>
      </c>
      <c r="S36" s="8" t="e">
        <f t="shared" si="5"/>
        <v>#DIV/0!</v>
      </c>
      <c r="T36" s="9" t="e">
        <f t="shared" si="6"/>
        <v>#DIV/0!</v>
      </c>
      <c r="U36" s="7"/>
      <c r="V36" s="7">
        <f t="shared" si="0"/>
        <v>0</v>
      </c>
      <c r="W36" s="8" t="e">
        <f t="shared" si="7"/>
        <v>#DIV/0!</v>
      </c>
      <c r="X36" s="9" t="e">
        <f t="shared" si="8"/>
        <v>#DIV/0!</v>
      </c>
      <c r="Y36" s="7"/>
      <c r="Z36" s="7">
        <f t="shared" si="1"/>
        <v>0</v>
      </c>
      <c r="AA36" s="8" t="e">
        <f t="shared" si="9"/>
        <v>#DIV/0!</v>
      </c>
      <c r="AB36" s="9" t="e">
        <f t="shared" si="10"/>
        <v>#DIV/0!</v>
      </c>
      <c r="AC36" s="7"/>
      <c r="AD36" s="7">
        <f t="shared" si="2"/>
        <v>0</v>
      </c>
      <c r="AE36" s="8" t="e">
        <f t="shared" si="11"/>
        <v>#DIV/0!</v>
      </c>
      <c r="AF36" s="9" t="e">
        <f t="shared" si="12"/>
        <v>#DIV/0!</v>
      </c>
      <c r="AG36" s="7"/>
      <c r="AH36" s="7">
        <f t="shared" si="3"/>
        <v>0</v>
      </c>
      <c r="AI36" s="8" t="e">
        <f t="shared" si="13"/>
        <v>#DIV/0!</v>
      </c>
      <c r="AJ36" s="9" t="e">
        <f t="shared" si="14"/>
        <v>#DIV/0!</v>
      </c>
      <c r="AK36" s="7">
        <f t="shared" si="15"/>
        <v>1</v>
      </c>
      <c r="AM36" s="12"/>
    </row>
    <row r="37" spans="1:39" s="6" customFormat="1" ht="13.5">
      <c r="A37" s="6">
        <v>35</v>
      </c>
      <c r="B37" s="6">
        <f>'名簿'!B35</f>
        <v>0</v>
      </c>
      <c r="C37" s="2"/>
      <c r="D37" s="2"/>
      <c r="E37" s="2"/>
      <c r="F37" s="2"/>
      <c r="G37" s="11"/>
      <c r="H37" s="11"/>
      <c r="I37" s="11"/>
      <c r="J37" s="11"/>
      <c r="K37" s="11"/>
      <c r="L37" s="11"/>
      <c r="M37" s="10"/>
      <c r="N37" s="10"/>
      <c r="O37" s="10"/>
      <c r="P37" s="10"/>
      <c r="Q37" s="10"/>
      <c r="R37" s="7">
        <f t="shared" si="4"/>
        <v>0</v>
      </c>
      <c r="S37" s="8" t="e">
        <f t="shared" si="5"/>
        <v>#DIV/0!</v>
      </c>
      <c r="T37" s="9" t="e">
        <f t="shared" si="6"/>
        <v>#DIV/0!</v>
      </c>
      <c r="U37" s="7"/>
      <c r="V37" s="7">
        <f t="shared" si="0"/>
        <v>0</v>
      </c>
      <c r="W37" s="8" t="e">
        <f t="shared" si="7"/>
        <v>#DIV/0!</v>
      </c>
      <c r="X37" s="9" t="e">
        <f t="shared" si="8"/>
        <v>#DIV/0!</v>
      </c>
      <c r="Y37" s="7"/>
      <c r="Z37" s="7">
        <f t="shared" si="1"/>
        <v>0</v>
      </c>
      <c r="AA37" s="8" t="e">
        <f t="shared" si="9"/>
        <v>#DIV/0!</v>
      </c>
      <c r="AB37" s="9" t="e">
        <f t="shared" si="10"/>
        <v>#DIV/0!</v>
      </c>
      <c r="AC37" s="7"/>
      <c r="AD37" s="7">
        <f t="shared" si="2"/>
        <v>0</v>
      </c>
      <c r="AE37" s="8" t="e">
        <f t="shared" si="11"/>
        <v>#DIV/0!</v>
      </c>
      <c r="AF37" s="9" t="e">
        <f t="shared" si="12"/>
        <v>#DIV/0!</v>
      </c>
      <c r="AG37" s="7"/>
      <c r="AH37" s="7">
        <f t="shared" si="3"/>
        <v>0</v>
      </c>
      <c r="AI37" s="8" t="e">
        <f t="shared" si="13"/>
        <v>#DIV/0!</v>
      </c>
      <c r="AJ37" s="9" t="e">
        <f t="shared" si="14"/>
        <v>#DIV/0!</v>
      </c>
      <c r="AK37" s="7">
        <f t="shared" si="15"/>
        <v>1</v>
      </c>
      <c r="AM37" s="12"/>
    </row>
    <row r="38" spans="1:39" s="6" customFormat="1" ht="13.5">
      <c r="A38" s="6">
        <v>36</v>
      </c>
      <c r="B38" s="6">
        <f>'名簿'!B36</f>
        <v>0</v>
      </c>
      <c r="C38" s="10"/>
      <c r="D38" s="10"/>
      <c r="E38" s="11"/>
      <c r="F38" s="11"/>
      <c r="G38" s="11"/>
      <c r="H38" s="11"/>
      <c r="I38" s="11"/>
      <c r="J38" s="11"/>
      <c r="K38" s="11"/>
      <c r="L38" s="11"/>
      <c r="M38" s="10"/>
      <c r="N38" s="10"/>
      <c r="O38" s="10"/>
      <c r="P38" s="10"/>
      <c r="Q38" s="10"/>
      <c r="R38" s="7">
        <f t="shared" si="4"/>
        <v>0</v>
      </c>
      <c r="S38" s="8" t="e">
        <f t="shared" si="5"/>
        <v>#DIV/0!</v>
      </c>
      <c r="T38" s="9" t="e">
        <f t="shared" si="6"/>
        <v>#DIV/0!</v>
      </c>
      <c r="U38" s="7"/>
      <c r="V38" s="7">
        <f t="shared" si="0"/>
        <v>0</v>
      </c>
      <c r="W38" s="8" t="e">
        <f t="shared" si="7"/>
        <v>#DIV/0!</v>
      </c>
      <c r="X38" s="9" t="e">
        <f t="shared" si="8"/>
        <v>#DIV/0!</v>
      </c>
      <c r="Y38" s="7"/>
      <c r="Z38" s="7">
        <f t="shared" si="1"/>
        <v>0</v>
      </c>
      <c r="AA38" s="8" t="e">
        <f t="shared" si="9"/>
        <v>#DIV/0!</v>
      </c>
      <c r="AB38" s="9" t="e">
        <f t="shared" si="10"/>
        <v>#DIV/0!</v>
      </c>
      <c r="AC38" s="7"/>
      <c r="AD38" s="7">
        <f t="shared" si="2"/>
        <v>0</v>
      </c>
      <c r="AE38" s="8" t="e">
        <f t="shared" si="11"/>
        <v>#DIV/0!</v>
      </c>
      <c r="AF38" s="9" t="e">
        <f t="shared" si="12"/>
        <v>#DIV/0!</v>
      </c>
      <c r="AG38" s="7"/>
      <c r="AH38" s="7">
        <f t="shared" si="3"/>
        <v>0</v>
      </c>
      <c r="AI38" s="8" t="e">
        <f t="shared" si="13"/>
        <v>#DIV/0!</v>
      </c>
      <c r="AJ38" s="9" t="e">
        <f t="shared" si="14"/>
        <v>#DIV/0!</v>
      </c>
      <c r="AK38" s="7">
        <f t="shared" si="15"/>
        <v>1</v>
      </c>
      <c r="AM38" s="12"/>
    </row>
    <row r="39" spans="1:39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7">
        <f t="shared" si="4"/>
        <v>0</v>
      </c>
      <c r="S39" s="8" t="e">
        <f t="shared" si="5"/>
        <v>#DIV/0!</v>
      </c>
      <c r="T39" s="9" t="e">
        <f t="shared" si="6"/>
        <v>#DIV/0!</v>
      </c>
      <c r="U39" s="7"/>
      <c r="V39" s="7">
        <f t="shared" si="0"/>
        <v>0</v>
      </c>
      <c r="W39" s="8" t="e">
        <f t="shared" si="7"/>
        <v>#DIV/0!</v>
      </c>
      <c r="X39" s="9" t="e">
        <f t="shared" si="8"/>
        <v>#DIV/0!</v>
      </c>
      <c r="Y39" s="7"/>
      <c r="Z39" s="7">
        <f t="shared" si="1"/>
        <v>0</v>
      </c>
      <c r="AA39" s="8" t="e">
        <f t="shared" si="9"/>
        <v>#DIV/0!</v>
      </c>
      <c r="AB39" s="9" t="e">
        <f t="shared" si="10"/>
        <v>#DIV/0!</v>
      </c>
      <c r="AC39" s="7"/>
      <c r="AD39" s="7">
        <f t="shared" si="2"/>
        <v>0</v>
      </c>
      <c r="AE39" s="8" t="e">
        <f t="shared" si="11"/>
        <v>#DIV/0!</v>
      </c>
      <c r="AF39" s="9" t="e">
        <f t="shared" si="12"/>
        <v>#DIV/0!</v>
      </c>
      <c r="AG39" s="7"/>
      <c r="AH39" s="7">
        <f t="shared" si="3"/>
        <v>0</v>
      </c>
      <c r="AI39" s="8" t="e">
        <f t="shared" si="13"/>
        <v>#DIV/0!</v>
      </c>
      <c r="AJ39" s="9" t="e">
        <f t="shared" si="14"/>
        <v>#DIV/0!</v>
      </c>
      <c r="AK39" s="7">
        <f t="shared" si="15"/>
        <v>1</v>
      </c>
      <c r="AM39" s="12"/>
    </row>
    <row r="40" spans="1:39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7">
        <f t="shared" si="4"/>
        <v>0</v>
      </c>
      <c r="S40" s="8" t="e">
        <f t="shared" si="5"/>
        <v>#DIV/0!</v>
      </c>
      <c r="T40" s="9" t="e">
        <f t="shared" si="6"/>
        <v>#DIV/0!</v>
      </c>
      <c r="U40" s="7"/>
      <c r="V40" s="7">
        <f t="shared" si="0"/>
        <v>0</v>
      </c>
      <c r="W40" s="8" t="e">
        <f t="shared" si="7"/>
        <v>#DIV/0!</v>
      </c>
      <c r="X40" s="9" t="e">
        <f t="shared" si="8"/>
        <v>#DIV/0!</v>
      </c>
      <c r="Y40" s="7"/>
      <c r="Z40" s="7">
        <f t="shared" si="1"/>
        <v>0</v>
      </c>
      <c r="AA40" s="8" t="e">
        <f t="shared" si="9"/>
        <v>#DIV/0!</v>
      </c>
      <c r="AB40" s="9" t="e">
        <f t="shared" si="10"/>
        <v>#DIV/0!</v>
      </c>
      <c r="AC40" s="7"/>
      <c r="AD40" s="7">
        <f t="shared" si="2"/>
        <v>0</v>
      </c>
      <c r="AE40" s="8" t="e">
        <f t="shared" si="11"/>
        <v>#DIV/0!</v>
      </c>
      <c r="AF40" s="9" t="e">
        <f t="shared" si="12"/>
        <v>#DIV/0!</v>
      </c>
      <c r="AG40" s="7"/>
      <c r="AH40" s="7">
        <f t="shared" si="3"/>
        <v>0</v>
      </c>
      <c r="AI40" s="8" t="e">
        <f t="shared" si="13"/>
        <v>#DIV/0!</v>
      </c>
      <c r="AJ40" s="9" t="e">
        <f t="shared" si="14"/>
        <v>#DIV/0!</v>
      </c>
      <c r="AK40" s="7">
        <f t="shared" si="15"/>
        <v>1</v>
      </c>
      <c r="AM40" s="12"/>
    </row>
    <row r="41" spans="1:39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7">
        <f t="shared" si="4"/>
        <v>0</v>
      </c>
      <c r="S41" s="8" t="e">
        <f t="shared" si="5"/>
        <v>#DIV/0!</v>
      </c>
      <c r="T41" s="9" t="e">
        <f t="shared" si="6"/>
        <v>#DIV/0!</v>
      </c>
      <c r="U41" s="7"/>
      <c r="V41" s="7">
        <f t="shared" si="0"/>
        <v>0</v>
      </c>
      <c r="W41" s="8" t="e">
        <f t="shared" si="7"/>
        <v>#DIV/0!</v>
      </c>
      <c r="X41" s="9" t="e">
        <f t="shared" si="8"/>
        <v>#DIV/0!</v>
      </c>
      <c r="Y41" s="7"/>
      <c r="Z41" s="7">
        <f t="shared" si="1"/>
        <v>0</v>
      </c>
      <c r="AA41" s="8" t="e">
        <f t="shared" si="9"/>
        <v>#DIV/0!</v>
      </c>
      <c r="AB41" s="9" t="e">
        <f t="shared" si="10"/>
        <v>#DIV/0!</v>
      </c>
      <c r="AC41" s="7"/>
      <c r="AD41" s="7">
        <f t="shared" si="2"/>
        <v>0</v>
      </c>
      <c r="AE41" s="8" t="e">
        <f t="shared" si="11"/>
        <v>#DIV/0!</v>
      </c>
      <c r="AF41" s="9" t="e">
        <f t="shared" si="12"/>
        <v>#DIV/0!</v>
      </c>
      <c r="AG41" s="7"/>
      <c r="AH41" s="7">
        <f t="shared" si="3"/>
        <v>0</v>
      </c>
      <c r="AI41" s="8" t="e">
        <f t="shared" si="13"/>
        <v>#DIV/0!</v>
      </c>
      <c r="AJ41" s="9" t="e">
        <f t="shared" si="14"/>
        <v>#DIV/0!</v>
      </c>
      <c r="AK41" s="7">
        <f t="shared" si="15"/>
        <v>1</v>
      </c>
      <c r="AM41" s="12"/>
    </row>
    <row r="42" spans="1:39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">
        <f t="shared" si="4"/>
        <v>0</v>
      </c>
      <c r="S42" s="8" t="e">
        <f t="shared" si="5"/>
        <v>#DIV/0!</v>
      </c>
      <c r="T42" s="9" t="e">
        <f t="shared" si="6"/>
        <v>#DIV/0!</v>
      </c>
      <c r="U42" s="7"/>
      <c r="V42" s="7">
        <f t="shared" si="0"/>
        <v>0</v>
      </c>
      <c r="W42" s="8" t="e">
        <f t="shared" si="7"/>
        <v>#DIV/0!</v>
      </c>
      <c r="X42" s="9" t="e">
        <f t="shared" si="8"/>
        <v>#DIV/0!</v>
      </c>
      <c r="Y42" s="7"/>
      <c r="Z42" s="7">
        <f t="shared" si="1"/>
        <v>0</v>
      </c>
      <c r="AA42" s="8" t="e">
        <f t="shared" si="9"/>
        <v>#DIV/0!</v>
      </c>
      <c r="AB42" s="9" t="e">
        <f t="shared" si="10"/>
        <v>#DIV/0!</v>
      </c>
      <c r="AC42" s="7"/>
      <c r="AD42" s="7">
        <f t="shared" si="2"/>
        <v>0</v>
      </c>
      <c r="AE42" s="8" t="e">
        <f t="shared" si="11"/>
        <v>#DIV/0!</v>
      </c>
      <c r="AF42" s="9" t="e">
        <f t="shared" si="12"/>
        <v>#DIV/0!</v>
      </c>
      <c r="AG42" s="7"/>
      <c r="AH42" s="7">
        <f t="shared" si="3"/>
        <v>0</v>
      </c>
      <c r="AI42" s="8" t="e">
        <f t="shared" si="13"/>
        <v>#DIV/0!</v>
      </c>
      <c r="AJ42" s="9" t="e">
        <f t="shared" si="14"/>
        <v>#DIV/0!</v>
      </c>
      <c r="AK42" s="7">
        <f t="shared" si="15"/>
        <v>1</v>
      </c>
      <c r="AM42" s="12"/>
    </row>
    <row r="43" spans="3:39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"/>
      <c r="S43" s="7"/>
      <c r="T43" s="9"/>
      <c r="U43" s="7"/>
      <c r="V43" s="7"/>
      <c r="W43" s="7"/>
      <c r="X43" s="9"/>
      <c r="Y43" s="7"/>
      <c r="Z43" s="7"/>
      <c r="AA43" s="7"/>
      <c r="AB43" s="9"/>
      <c r="AC43" s="7"/>
      <c r="AD43" s="7"/>
      <c r="AE43" s="7"/>
      <c r="AF43" s="9"/>
      <c r="AG43" s="7"/>
      <c r="AH43" s="7"/>
      <c r="AI43" s="8"/>
      <c r="AJ43" s="9"/>
      <c r="AK43" s="7"/>
      <c r="AM43" s="12"/>
    </row>
  </sheetData>
  <sheetProtection sheet="1"/>
  <printOptions gridLines="1"/>
  <pageMargins left="0.787" right="0.787" top="0.984" bottom="0.984" header="0.512" footer="0.512"/>
  <pageSetup horizontalDpi="600" verticalDpi="600" orientation="landscape" paperSize="9" scale="63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43"/>
  <sheetViews>
    <sheetView zoomScalePageLayoutView="0" workbookViewId="0" topLeftCell="A1">
      <pane xSplit="2" ySplit="1" topLeftCell="C6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M28" sqref="M28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17" width="4.625" style="16" customWidth="1"/>
    <col min="18" max="19" width="4.625" style="17" customWidth="1"/>
    <col min="20" max="20" width="4.625" style="18" customWidth="1"/>
    <col min="21" max="23" width="4.625" style="17" customWidth="1"/>
    <col min="24" max="24" width="4.625" style="18" customWidth="1"/>
    <col min="25" max="27" width="4.625" style="17" customWidth="1"/>
    <col min="28" max="28" width="4.625" style="18" customWidth="1"/>
    <col min="29" max="31" width="4.625" style="17" customWidth="1"/>
    <col min="32" max="32" width="4.625" style="18" customWidth="1"/>
    <col min="33" max="34" width="4.625" style="17" customWidth="1"/>
    <col min="35" max="35" width="4.625" style="19" customWidth="1"/>
    <col min="36" max="36" width="4.625" style="18" customWidth="1"/>
    <col min="37" max="37" width="4.625" style="17" customWidth="1"/>
    <col min="38" max="38" width="6.625" style="15" customWidth="1"/>
    <col min="39" max="39" width="6.625" style="20" customWidth="1"/>
    <col min="40" max="40" width="6.625" style="15" customWidth="1"/>
    <col min="41" max="16384" width="9.00390625" style="15" customWidth="1"/>
  </cols>
  <sheetData>
    <row r="1" spans="1:38" s="6" customFormat="1" ht="67.5">
      <c r="A1" s="1" t="s">
        <v>3</v>
      </c>
      <c r="B1" s="1" t="s">
        <v>1</v>
      </c>
      <c r="C1" s="2" t="s">
        <v>112</v>
      </c>
      <c r="D1" s="2" t="s">
        <v>119</v>
      </c>
      <c r="E1" s="2" t="s">
        <v>120</v>
      </c>
      <c r="F1" s="2" t="s">
        <v>130</v>
      </c>
      <c r="G1" s="2" t="s">
        <v>131</v>
      </c>
      <c r="H1" s="2" t="s">
        <v>145</v>
      </c>
      <c r="I1" s="2"/>
      <c r="J1" s="2"/>
      <c r="K1" s="2"/>
      <c r="L1" s="2"/>
      <c r="M1" s="2"/>
      <c r="N1" s="2"/>
      <c r="O1" s="2"/>
      <c r="P1" s="2"/>
      <c r="Q1" s="2"/>
      <c r="R1" s="3" t="s">
        <v>141</v>
      </c>
      <c r="S1" s="3" t="s">
        <v>142</v>
      </c>
      <c r="T1" s="4" t="s">
        <v>143</v>
      </c>
      <c r="U1" s="3" t="s">
        <v>138</v>
      </c>
      <c r="V1" s="3" t="s">
        <v>11</v>
      </c>
      <c r="W1" s="3" t="s">
        <v>32</v>
      </c>
      <c r="X1" s="4" t="s">
        <v>7</v>
      </c>
      <c r="Y1" s="3" t="s">
        <v>138</v>
      </c>
      <c r="Z1" s="3" t="s">
        <v>6</v>
      </c>
      <c r="AA1" s="3" t="s">
        <v>33</v>
      </c>
      <c r="AB1" s="4" t="s">
        <v>8</v>
      </c>
      <c r="AC1" s="3" t="s">
        <v>138</v>
      </c>
      <c r="AD1" s="3" t="s">
        <v>9</v>
      </c>
      <c r="AE1" s="3" t="s">
        <v>34</v>
      </c>
      <c r="AF1" s="4" t="s">
        <v>10</v>
      </c>
      <c r="AG1" s="3" t="s">
        <v>138</v>
      </c>
      <c r="AH1" s="3" t="s">
        <v>5</v>
      </c>
      <c r="AI1" s="5" t="s">
        <v>35</v>
      </c>
      <c r="AJ1" s="4" t="s">
        <v>0</v>
      </c>
      <c r="AK1" s="3" t="s">
        <v>2</v>
      </c>
      <c r="AL1" s="1" t="s">
        <v>139</v>
      </c>
    </row>
    <row r="2" spans="1:38" s="6" customFormat="1" ht="13.5">
      <c r="A2" s="1"/>
      <c r="B2" s="1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>
        <f>SUMIF($C$1:$Q$1,"*話す聞く",C2:Q2)</f>
        <v>0</v>
      </c>
      <c r="S2" s="8" t="e">
        <f>R2/$R$2</f>
        <v>#DIV/0!</v>
      </c>
      <c r="T2" s="9"/>
      <c r="U2" s="3">
        <f>COUNTIF($T$3:$T$50,"◎")</f>
        <v>0</v>
      </c>
      <c r="V2" s="7">
        <f aca="true" t="shared" si="0" ref="V2:V42">SUMIF($C$1:$Q$1,"*書く",C2:Q2)</f>
        <v>0</v>
      </c>
      <c r="W2" s="8" t="e">
        <f>V2/$V$2</f>
        <v>#DIV/0!</v>
      </c>
      <c r="X2" s="4"/>
      <c r="Y2" s="3">
        <f>COUNTIF($X$3:$X$50,"◎")</f>
        <v>0</v>
      </c>
      <c r="Z2" s="7">
        <f aca="true" t="shared" si="1" ref="Z2:Z42">SUMIF($C$1:$Q$1,"*読む",C2:Q2)</f>
        <v>0</v>
      </c>
      <c r="AA2" s="8" t="e">
        <f>Z2/$Z$2</f>
        <v>#DIV/0!</v>
      </c>
      <c r="AB2" s="4"/>
      <c r="AC2" s="3">
        <f>COUNTIF($AB$3:$AB$50,"◎")</f>
        <v>0</v>
      </c>
      <c r="AD2" s="7">
        <f aca="true" t="shared" si="2" ref="AD2:AD42">SUMIF($C$1:$Q$1,"*言語",C2:Q2)</f>
        <v>0</v>
      </c>
      <c r="AE2" s="8" t="e">
        <f>AD2/$AD$2</f>
        <v>#DIV/0!</v>
      </c>
      <c r="AF2" s="4"/>
      <c r="AG2" s="3">
        <f>COUNTIF($AF$3:$AF$50,"◎")</f>
        <v>0</v>
      </c>
      <c r="AH2" s="7">
        <f aca="true" t="shared" si="3" ref="AH2:AH42">SUM(C2:Q2)</f>
        <v>0</v>
      </c>
      <c r="AI2" s="8" t="e">
        <f>AH2/$AH$2</f>
        <v>#DIV/0!</v>
      </c>
      <c r="AJ2" s="4"/>
      <c r="AK2" s="3"/>
      <c r="AL2" s="6">
        <f>COUNTIF($AJ$3:$AJ$50,"a")</f>
        <v>0</v>
      </c>
    </row>
    <row r="3" spans="1:39" s="6" customFormat="1" ht="13.5">
      <c r="A3" s="6">
        <v>1</v>
      </c>
      <c r="B3" s="6">
        <f>'名簿'!B1</f>
        <v>0</v>
      </c>
      <c r="C3" s="10"/>
      <c r="D3" s="10"/>
      <c r="E3" s="11"/>
      <c r="F3" s="11"/>
      <c r="G3" s="10"/>
      <c r="H3" s="10"/>
      <c r="I3" s="11"/>
      <c r="J3" s="11"/>
      <c r="K3" s="11"/>
      <c r="L3" s="11"/>
      <c r="M3" s="10"/>
      <c r="N3" s="10"/>
      <c r="O3" s="10"/>
      <c r="P3" s="10"/>
      <c r="Q3" s="10"/>
      <c r="R3" s="7">
        <f aca="true" t="shared" si="4" ref="R3:R42">SUMIF($C$1:$Q$1,"*話す聞く",C3:Q3)</f>
        <v>0</v>
      </c>
      <c r="S3" s="8" t="e">
        <f aca="true" t="shared" si="5" ref="S3:S42">R3/$R$2</f>
        <v>#DIV/0!</v>
      </c>
      <c r="T3" s="9" t="e">
        <f aca="true" t="shared" si="6" ref="T3:T42">VLOOKUP(S3,$AM$5:$AN$8,2)</f>
        <v>#DIV/0!</v>
      </c>
      <c r="U3" s="3">
        <f>COUNTIF($T$3:$T$50,"○")</f>
        <v>0</v>
      </c>
      <c r="V3" s="7">
        <f t="shared" si="0"/>
        <v>0</v>
      </c>
      <c r="W3" s="8" t="e">
        <f aca="true" t="shared" si="7" ref="W3:W42">V3/$V$2</f>
        <v>#DIV/0!</v>
      </c>
      <c r="X3" s="9" t="e">
        <f aca="true" t="shared" si="8" ref="X3:X42">VLOOKUP(W3,$AM$5:$AN$8,2)</f>
        <v>#DIV/0!</v>
      </c>
      <c r="Y3" s="3">
        <f>COUNTIF($X$3:$X$50,"○")</f>
        <v>0</v>
      </c>
      <c r="Z3" s="7">
        <f t="shared" si="1"/>
        <v>0</v>
      </c>
      <c r="AA3" s="8" t="e">
        <f aca="true" t="shared" si="9" ref="AA3:AA42">Z3/$Z$2</f>
        <v>#DIV/0!</v>
      </c>
      <c r="AB3" s="9" t="e">
        <f aca="true" t="shared" si="10" ref="AB3:AB42">VLOOKUP(AA3,$AM$5:$AN$8,2)</f>
        <v>#DIV/0!</v>
      </c>
      <c r="AC3" s="3">
        <f>COUNTIF($AB$3:$AB$50,"○")</f>
        <v>0</v>
      </c>
      <c r="AD3" s="7">
        <f t="shared" si="2"/>
        <v>0</v>
      </c>
      <c r="AE3" s="8" t="e">
        <f aca="true" t="shared" si="11" ref="AE3:AE42">AD3/$AD$2</f>
        <v>#DIV/0!</v>
      </c>
      <c r="AF3" s="9" t="e">
        <f aca="true" t="shared" si="12" ref="AF3:AF42">VLOOKUP(AE3,$AM$5:$AN$8,2)</f>
        <v>#DIV/0!</v>
      </c>
      <c r="AG3" s="3">
        <f>COUNTIF($AF$3:$AF$50,"○")</f>
        <v>0</v>
      </c>
      <c r="AH3" s="7">
        <f t="shared" si="3"/>
        <v>0</v>
      </c>
      <c r="AI3" s="8" t="e">
        <f aca="true" t="shared" si="13" ref="AI3:AI42">AH3/$AH$2</f>
        <v>#DIV/0!</v>
      </c>
      <c r="AJ3" s="9" t="e">
        <f>VLOOKUP(AI3,$AM$10:$AN$13,2)</f>
        <v>#DIV/0!</v>
      </c>
      <c r="AK3" s="7">
        <f>RANK(AH3,$AH$3:$AH$42)</f>
        <v>1</v>
      </c>
      <c r="AL3" s="6">
        <f>COUNTIF($AJ$3:$AJ$50,"b")</f>
        <v>0</v>
      </c>
      <c r="AM3" s="12"/>
    </row>
    <row r="4" spans="1:39" s="6" customFormat="1" ht="13.5">
      <c r="A4" s="6">
        <v>2</v>
      </c>
      <c r="B4" s="6">
        <f>'名簿'!B2</f>
        <v>0</v>
      </c>
      <c r="C4" s="10"/>
      <c r="D4" s="10"/>
      <c r="E4" s="11"/>
      <c r="F4" s="11"/>
      <c r="G4" s="10"/>
      <c r="H4" s="10"/>
      <c r="I4" s="11"/>
      <c r="J4" s="11"/>
      <c r="K4" s="11"/>
      <c r="L4" s="11"/>
      <c r="M4" s="10"/>
      <c r="N4" s="10"/>
      <c r="O4" s="10"/>
      <c r="P4" s="10"/>
      <c r="Q4" s="10"/>
      <c r="R4" s="7">
        <f t="shared" si="4"/>
        <v>0</v>
      </c>
      <c r="S4" s="8" t="e">
        <f t="shared" si="5"/>
        <v>#DIV/0!</v>
      </c>
      <c r="T4" s="9" t="e">
        <f t="shared" si="6"/>
        <v>#DIV/0!</v>
      </c>
      <c r="U4" s="3">
        <f>COUNTIF($T$3:$T$50,"△")</f>
        <v>0</v>
      </c>
      <c r="V4" s="7">
        <f t="shared" si="0"/>
        <v>0</v>
      </c>
      <c r="W4" s="8" t="e">
        <f t="shared" si="7"/>
        <v>#DIV/0!</v>
      </c>
      <c r="X4" s="9" t="e">
        <f t="shared" si="8"/>
        <v>#DIV/0!</v>
      </c>
      <c r="Y4" s="3">
        <f>COUNTIF($X$3:$X$50,"△")</f>
        <v>0</v>
      </c>
      <c r="Z4" s="7">
        <f t="shared" si="1"/>
        <v>0</v>
      </c>
      <c r="AA4" s="8" t="e">
        <f t="shared" si="9"/>
        <v>#DIV/0!</v>
      </c>
      <c r="AB4" s="9" t="e">
        <f t="shared" si="10"/>
        <v>#DIV/0!</v>
      </c>
      <c r="AC4" s="3">
        <f>COUNTIF($AB$3:$AB$50,"△")</f>
        <v>0</v>
      </c>
      <c r="AD4" s="7">
        <f t="shared" si="2"/>
        <v>0</v>
      </c>
      <c r="AE4" s="8" t="e">
        <f t="shared" si="11"/>
        <v>#DIV/0!</v>
      </c>
      <c r="AF4" s="9" t="e">
        <f t="shared" si="12"/>
        <v>#DIV/0!</v>
      </c>
      <c r="AG4" s="3">
        <f>COUNTIF($AF$3:$AF$50,"△")</f>
        <v>0</v>
      </c>
      <c r="AH4" s="7">
        <f t="shared" si="3"/>
        <v>0</v>
      </c>
      <c r="AI4" s="8" t="e">
        <f t="shared" si="13"/>
        <v>#DIV/0!</v>
      </c>
      <c r="AJ4" s="9" t="e">
        <f aca="true" t="shared" si="14" ref="AJ4:AJ42">VLOOKUP(AI4,$AM$10:$AN$13,2)</f>
        <v>#DIV/0!</v>
      </c>
      <c r="AK4" s="7">
        <f aca="true" t="shared" si="15" ref="AK4:AK42">RANK(AH4,$AH$3:$AH$42)</f>
        <v>1</v>
      </c>
      <c r="AL4" s="6">
        <f>COUNTIF($AJ$3:$AJ$50,"c")</f>
        <v>0</v>
      </c>
      <c r="AM4" s="12"/>
    </row>
    <row r="5" spans="1:40" s="6" customFormat="1" ht="13.5">
      <c r="A5" s="6">
        <v>3</v>
      </c>
      <c r="B5" s="6">
        <f>'名簿'!B3</f>
        <v>0</v>
      </c>
      <c r="C5" s="10"/>
      <c r="D5" s="10"/>
      <c r="E5" s="11"/>
      <c r="F5" s="11"/>
      <c r="G5" s="10"/>
      <c r="H5" s="10"/>
      <c r="I5" s="11"/>
      <c r="J5" s="11"/>
      <c r="K5" s="11"/>
      <c r="L5" s="11"/>
      <c r="M5" s="10"/>
      <c r="N5" s="10"/>
      <c r="O5" s="10"/>
      <c r="P5" s="10"/>
      <c r="Q5" s="10"/>
      <c r="R5" s="7">
        <f t="shared" si="4"/>
        <v>0</v>
      </c>
      <c r="S5" s="8" t="e">
        <f t="shared" si="5"/>
        <v>#DIV/0!</v>
      </c>
      <c r="T5" s="9" t="e">
        <f t="shared" si="6"/>
        <v>#DIV/0!</v>
      </c>
      <c r="U5" s="7"/>
      <c r="V5" s="7">
        <f t="shared" si="0"/>
        <v>0</v>
      </c>
      <c r="W5" s="8" t="e">
        <f t="shared" si="7"/>
        <v>#DIV/0!</v>
      </c>
      <c r="X5" s="9" t="e">
        <f t="shared" si="8"/>
        <v>#DIV/0!</v>
      </c>
      <c r="Y5" s="7"/>
      <c r="Z5" s="7">
        <f t="shared" si="1"/>
        <v>0</v>
      </c>
      <c r="AA5" s="8" t="e">
        <f t="shared" si="9"/>
        <v>#DIV/0!</v>
      </c>
      <c r="AB5" s="9" t="e">
        <f t="shared" si="10"/>
        <v>#DIV/0!</v>
      </c>
      <c r="AC5" s="7"/>
      <c r="AD5" s="7">
        <f t="shared" si="2"/>
        <v>0</v>
      </c>
      <c r="AE5" s="8" t="e">
        <f t="shared" si="11"/>
        <v>#DIV/0!</v>
      </c>
      <c r="AF5" s="9" t="e">
        <f t="shared" si="12"/>
        <v>#DIV/0!</v>
      </c>
      <c r="AG5" s="7"/>
      <c r="AH5" s="7">
        <f t="shared" si="3"/>
        <v>0</v>
      </c>
      <c r="AI5" s="8" t="e">
        <f t="shared" si="13"/>
        <v>#DIV/0!</v>
      </c>
      <c r="AJ5" s="9" t="e">
        <f t="shared" si="14"/>
        <v>#DIV/0!</v>
      </c>
      <c r="AK5" s="7">
        <f t="shared" si="15"/>
        <v>1</v>
      </c>
      <c r="AM5" s="13">
        <v>0</v>
      </c>
      <c r="AN5" s="14" t="s">
        <v>50</v>
      </c>
    </row>
    <row r="6" spans="1:40" s="6" customFormat="1" ht="13.5">
      <c r="A6" s="6">
        <v>4</v>
      </c>
      <c r="B6" s="6">
        <f>'名簿'!B4</f>
        <v>0</v>
      </c>
      <c r="C6" s="10"/>
      <c r="D6" s="10"/>
      <c r="E6" s="11"/>
      <c r="F6" s="11"/>
      <c r="G6" s="10"/>
      <c r="H6" s="10"/>
      <c r="I6" s="11"/>
      <c r="J6" s="11"/>
      <c r="K6" s="11"/>
      <c r="L6" s="11"/>
      <c r="M6" s="10"/>
      <c r="N6" s="10"/>
      <c r="O6" s="10"/>
      <c r="P6" s="10"/>
      <c r="Q6" s="10"/>
      <c r="R6" s="7">
        <f t="shared" si="4"/>
        <v>0</v>
      </c>
      <c r="S6" s="8" t="e">
        <f t="shared" si="5"/>
        <v>#DIV/0!</v>
      </c>
      <c r="T6" s="9" t="e">
        <f t="shared" si="6"/>
        <v>#DIV/0!</v>
      </c>
      <c r="U6" s="7"/>
      <c r="V6" s="7">
        <f t="shared" si="0"/>
        <v>0</v>
      </c>
      <c r="W6" s="8" t="e">
        <f t="shared" si="7"/>
        <v>#DIV/0!</v>
      </c>
      <c r="X6" s="9" t="e">
        <f t="shared" si="8"/>
        <v>#DIV/0!</v>
      </c>
      <c r="Y6" s="7"/>
      <c r="Z6" s="7">
        <f t="shared" si="1"/>
        <v>0</v>
      </c>
      <c r="AA6" s="8" t="e">
        <f t="shared" si="9"/>
        <v>#DIV/0!</v>
      </c>
      <c r="AB6" s="9" t="e">
        <f t="shared" si="10"/>
        <v>#DIV/0!</v>
      </c>
      <c r="AC6" s="7"/>
      <c r="AD6" s="7">
        <f t="shared" si="2"/>
        <v>0</v>
      </c>
      <c r="AE6" s="8" t="e">
        <f t="shared" si="11"/>
        <v>#DIV/0!</v>
      </c>
      <c r="AF6" s="9" t="e">
        <f t="shared" si="12"/>
        <v>#DIV/0!</v>
      </c>
      <c r="AG6" s="7"/>
      <c r="AH6" s="7">
        <f t="shared" si="3"/>
        <v>0</v>
      </c>
      <c r="AI6" s="8" t="e">
        <f t="shared" si="13"/>
        <v>#DIV/0!</v>
      </c>
      <c r="AJ6" s="9" t="e">
        <f t="shared" si="14"/>
        <v>#DIV/0!</v>
      </c>
      <c r="AK6" s="7">
        <f t="shared" si="15"/>
        <v>1</v>
      </c>
      <c r="AM6" s="13">
        <v>0.01</v>
      </c>
      <c r="AN6" s="14" t="s">
        <v>132</v>
      </c>
    </row>
    <row r="7" spans="1:40" s="6" customFormat="1" ht="13.5">
      <c r="A7" s="6">
        <v>5</v>
      </c>
      <c r="B7" s="6">
        <f>'名簿'!B5</f>
        <v>0</v>
      </c>
      <c r="C7" s="10"/>
      <c r="D7" s="10"/>
      <c r="E7" s="11"/>
      <c r="F7" s="11"/>
      <c r="G7" s="10"/>
      <c r="H7" s="10"/>
      <c r="I7" s="11"/>
      <c r="J7" s="11"/>
      <c r="K7" s="11"/>
      <c r="L7" s="11"/>
      <c r="M7" s="10"/>
      <c r="N7" s="10"/>
      <c r="O7" s="10"/>
      <c r="P7" s="10"/>
      <c r="Q7" s="10"/>
      <c r="R7" s="7">
        <f t="shared" si="4"/>
        <v>0</v>
      </c>
      <c r="S7" s="8" t="e">
        <f t="shared" si="5"/>
        <v>#DIV/0!</v>
      </c>
      <c r="T7" s="9" t="e">
        <f t="shared" si="6"/>
        <v>#DIV/0!</v>
      </c>
      <c r="U7" s="7"/>
      <c r="V7" s="7">
        <f t="shared" si="0"/>
        <v>0</v>
      </c>
      <c r="W7" s="8" t="e">
        <f t="shared" si="7"/>
        <v>#DIV/0!</v>
      </c>
      <c r="X7" s="9" t="e">
        <f t="shared" si="8"/>
        <v>#DIV/0!</v>
      </c>
      <c r="Y7" s="7"/>
      <c r="Z7" s="7">
        <f t="shared" si="1"/>
        <v>0</v>
      </c>
      <c r="AA7" s="8" t="e">
        <f t="shared" si="9"/>
        <v>#DIV/0!</v>
      </c>
      <c r="AB7" s="9" t="e">
        <f t="shared" si="10"/>
        <v>#DIV/0!</v>
      </c>
      <c r="AC7" s="7"/>
      <c r="AD7" s="7">
        <f t="shared" si="2"/>
        <v>0</v>
      </c>
      <c r="AE7" s="8" t="e">
        <f t="shared" si="11"/>
        <v>#DIV/0!</v>
      </c>
      <c r="AF7" s="9" t="e">
        <f t="shared" si="12"/>
        <v>#DIV/0!</v>
      </c>
      <c r="AG7" s="7"/>
      <c r="AH7" s="7">
        <f t="shared" si="3"/>
        <v>0</v>
      </c>
      <c r="AI7" s="8" t="e">
        <f t="shared" si="13"/>
        <v>#DIV/0!</v>
      </c>
      <c r="AJ7" s="9" t="e">
        <f t="shared" si="14"/>
        <v>#DIV/0!</v>
      </c>
      <c r="AK7" s="7">
        <f t="shared" si="15"/>
        <v>1</v>
      </c>
      <c r="AM7" s="13">
        <v>0.6</v>
      </c>
      <c r="AN7" s="14" t="s">
        <v>133</v>
      </c>
    </row>
    <row r="8" spans="1:40" s="6" customFormat="1" ht="13.5">
      <c r="A8" s="6">
        <v>6</v>
      </c>
      <c r="B8" s="6">
        <f>'名簿'!B6</f>
        <v>0</v>
      </c>
      <c r="C8" s="10"/>
      <c r="D8" s="10"/>
      <c r="E8" s="11"/>
      <c r="F8" s="11"/>
      <c r="G8" s="10"/>
      <c r="H8" s="10"/>
      <c r="I8" s="11"/>
      <c r="J8" s="11"/>
      <c r="K8" s="11"/>
      <c r="L8" s="11"/>
      <c r="M8" s="10"/>
      <c r="N8" s="10"/>
      <c r="O8" s="10"/>
      <c r="P8" s="10"/>
      <c r="Q8" s="10"/>
      <c r="R8" s="7">
        <f t="shared" si="4"/>
        <v>0</v>
      </c>
      <c r="S8" s="8" t="e">
        <f t="shared" si="5"/>
        <v>#DIV/0!</v>
      </c>
      <c r="T8" s="9" t="e">
        <f t="shared" si="6"/>
        <v>#DIV/0!</v>
      </c>
      <c r="U8" s="7"/>
      <c r="V8" s="7">
        <f t="shared" si="0"/>
        <v>0</v>
      </c>
      <c r="W8" s="8" t="e">
        <f t="shared" si="7"/>
        <v>#DIV/0!</v>
      </c>
      <c r="X8" s="9" t="e">
        <f t="shared" si="8"/>
        <v>#DIV/0!</v>
      </c>
      <c r="Y8" s="7"/>
      <c r="Z8" s="7">
        <f t="shared" si="1"/>
        <v>0</v>
      </c>
      <c r="AA8" s="8" t="e">
        <f t="shared" si="9"/>
        <v>#DIV/0!</v>
      </c>
      <c r="AB8" s="9" t="e">
        <f t="shared" si="10"/>
        <v>#DIV/0!</v>
      </c>
      <c r="AC8" s="7"/>
      <c r="AD8" s="7">
        <f t="shared" si="2"/>
        <v>0</v>
      </c>
      <c r="AE8" s="8" t="e">
        <f t="shared" si="11"/>
        <v>#DIV/0!</v>
      </c>
      <c r="AF8" s="9" t="e">
        <f t="shared" si="12"/>
        <v>#DIV/0!</v>
      </c>
      <c r="AG8" s="7"/>
      <c r="AH8" s="7">
        <f t="shared" si="3"/>
        <v>0</v>
      </c>
      <c r="AI8" s="8" t="e">
        <f t="shared" si="13"/>
        <v>#DIV/0!</v>
      </c>
      <c r="AJ8" s="9" t="e">
        <f t="shared" si="14"/>
        <v>#DIV/0!</v>
      </c>
      <c r="AK8" s="7">
        <f t="shared" si="15"/>
        <v>1</v>
      </c>
      <c r="AM8" s="13">
        <v>0.85</v>
      </c>
      <c r="AN8" s="14" t="s">
        <v>134</v>
      </c>
    </row>
    <row r="9" spans="1:39" s="6" customFormat="1" ht="13.5">
      <c r="A9" s="6">
        <v>7</v>
      </c>
      <c r="B9" s="6">
        <f>'名簿'!B7</f>
        <v>0</v>
      </c>
      <c r="C9" s="10"/>
      <c r="D9" s="10"/>
      <c r="E9" s="11"/>
      <c r="F9" s="11"/>
      <c r="G9" s="10"/>
      <c r="H9" s="10"/>
      <c r="I9" s="11"/>
      <c r="J9" s="11"/>
      <c r="K9" s="11"/>
      <c r="L9" s="11"/>
      <c r="M9" s="10"/>
      <c r="N9" s="10"/>
      <c r="O9" s="10"/>
      <c r="P9" s="10"/>
      <c r="Q9" s="10"/>
      <c r="R9" s="7">
        <f t="shared" si="4"/>
        <v>0</v>
      </c>
      <c r="S9" s="8" t="e">
        <f t="shared" si="5"/>
        <v>#DIV/0!</v>
      </c>
      <c r="T9" s="9" t="e">
        <f t="shared" si="6"/>
        <v>#DIV/0!</v>
      </c>
      <c r="U9" s="7"/>
      <c r="V9" s="7">
        <f t="shared" si="0"/>
        <v>0</v>
      </c>
      <c r="W9" s="8" t="e">
        <f t="shared" si="7"/>
        <v>#DIV/0!</v>
      </c>
      <c r="X9" s="9" t="e">
        <f t="shared" si="8"/>
        <v>#DIV/0!</v>
      </c>
      <c r="Y9" s="7"/>
      <c r="Z9" s="7">
        <f t="shared" si="1"/>
        <v>0</v>
      </c>
      <c r="AA9" s="8" t="e">
        <f t="shared" si="9"/>
        <v>#DIV/0!</v>
      </c>
      <c r="AB9" s="9" t="e">
        <f t="shared" si="10"/>
        <v>#DIV/0!</v>
      </c>
      <c r="AC9" s="7"/>
      <c r="AD9" s="7">
        <f t="shared" si="2"/>
        <v>0</v>
      </c>
      <c r="AE9" s="8" t="e">
        <f t="shared" si="11"/>
        <v>#DIV/0!</v>
      </c>
      <c r="AF9" s="9" t="e">
        <f t="shared" si="12"/>
        <v>#DIV/0!</v>
      </c>
      <c r="AG9" s="7"/>
      <c r="AH9" s="7">
        <f t="shared" si="3"/>
        <v>0</v>
      </c>
      <c r="AI9" s="8" t="e">
        <f t="shared" si="13"/>
        <v>#DIV/0!</v>
      </c>
      <c r="AJ9" s="9" t="e">
        <f t="shared" si="14"/>
        <v>#DIV/0!</v>
      </c>
      <c r="AK9" s="7">
        <f t="shared" si="15"/>
        <v>1</v>
      </c>
      <c r="AM9" s="12"/>
    </row>
    <row r="10" spans="1:40" s="6" customFormat="1" ht="13.5">
      <c r="A10" s="6">
        <v>8</v>
      </c>
      <c r="B10" s="6">
        <f>'名簿'!B8</f>
        <v>0</v>
      </c>
      <c r="C10" s="10"/>
      <c r="D10" s="10"/>
      <c r="E10" s="11"/>
      <c r="F10" s="11"/>
      <c r="G10" s="10"/>
      <c r="H10" s="10"/>
      <c r="I10" s="11"/>
      <c r="J10" s="11"/>
      <c r="K10" s="11"/>
      <c r="L10" s="11"/>
      <c r="M10" s="10"/>
      <c r="N10" s="10"/>
      <c r="O10" s="10"/>
      <c r="P10" s="10"/>
      <c r="Q10" s="10"/>
      <c r="R10" s="7">
        <f t="shared" si="4"/>
        <v>0</v>
      </c>
      <c r="S10" s="8" t="e">
        <f t="shared" si="5"/>
        <v>#DIV/0!</v>
      </c>
      <c r="T10" s="9" t="e">
        <f t="shared" si="6"/>
        <v>#DIV/0!</v>
      </c>
      <c r="U10" s="7"/>
      <c r="V10" s="7">
        <f t="shared" si="0"/>
        <v>0</v>
      </c>
      <c r="W10" s="8" t="e">
        <f t="shared" si="7"/>
        <v>#DIV/0!</v>
      </c>
      <c r="X10" s="9" t="e">
        <f t="shared" si="8"/>
        <v>#DIV/0!</v>
      </c>
      <c r="Y10" s="7"/>
      <c r="Z10" s="7">
        <f t="shared" si="1"/>
        <v>0</v>
      </c>
      <c r="AA10" s="8" t="e">
        <f t="shared" si="9"/>
        <v>#DIV/0!</v>
      </c>
      <c r="AB10" s="9" t="e">
        <f t="shared" si="10"/>
        <v>#DIV/0!</v>
      </c>
      <c r="AC10" s="7"/>
      <c r="AD10" s="7">
        <f t="shared" si="2"/>
        <v>0</v>
      </c>
      <c r="AE10" s="8" t="e">
        <f t="shared" si="11"/>
        <v>#DIV/0!</v>
      </c>
      <c r="AF10" s="9" t="e">
        <f t="shared" si="12"/>
        <v>#DIV/0!</v>
      </c>
      <c r="AG10" s="7"/>
      <c r="AH10" s="7">
        <f t="shared" si="3"/>
        <v>0</v>
      </c>
      <c r="AI10" s="8" t="e">
        <f t="shared" si="13"/>
        <v>#DIV/0!</v>
      </c>
      <c r="AJ10" s="9" t="e">
        <f t="shared" si="14"/>
        <v>#DIV/0!</v>
      </c>
      <c r="AK10" s="7">
        <f t="shared" si="15"/>
        <v>1</v>
      </c>
      <c r="AM10" s="13">
        <v>0</v>
      </c>
      <c r="AN10" s="14" t="s">
        <v>50</v>
      </c>
    </row>
    <row r="11" spans="1:40" s="6" customFormat="1" ht="13.5">
      <c r="A11" s="6">
        <v>9</v>
      </c>
      <c r="B11" s="6">
        <f>'名簿'!B9</f>
        <v>0</v>
      </c>
      <c r="C11" s="10"/>
      <c r="D11" s="10"/>
      <c r="E11" s="11"/>
      <c r="F11" s="11"/>
      <c r="G11" s="10"/>
      <c r="H11" s="10"/>
      <c r="I11" s="11"/>
      <c r="J11" s="11"/>
      <c r="K11" s="11"/>
      <c r="L11" s="11"/>
      <c r="M11" s="10"/>
      <c r="N11" s="10"/>
      <c r="O11" s="10"/>
      <c r="P11" s="10"/>
      <c r="Q11" s="10"/>
      <c r="R11" s="7">
        <f t="shared" si="4"/>
        <v>0</v>
      </c>
      <c r="S11" s="8" t="e">
        <f t="shared" si="5"/>
        <v>#DIV/0!</v>
      </c>
      <c r="T11" s="9" t="e">
        <f t="shared" si="6"/>
        <v>#DIV/0!</v>
      </c>
      <c r="U11" s="7"/>
      <c r="V11" s="7">
        <f t="shared" si="0"/>
        <v>0</v>
      </c>
      <c r="W11" s="8" t="e">
        <f t="shared" si="7"/>
        <v>#DIV/0!</v>
      </c>
      <c r="X11" s="9" t="e">
        <f t="shared" si="8"/>
        <v>#DIV/0!</v>
      </c>
      <c r="Y11" s="7"/>
      <c r="Z11" s="7">
        <f t="shared" si="1"/>
        <v>0</v>
      </c>
      <c r="AA11" s="8" t="e">
        <f t="shared" si="9"/>
        <v>#DIV/0!</v>
      </c>
      <c r="AB11" s="9" t="e">
        <f t="shared" si="10"/>
        <v>#DIV/0!</v>
      </c>
      <c r="AC11" s="7"/>
      <c r="AD11" s="7">
        <f t="shared" si="2"/>
        <v>0</v>
      </c>
      <c r="AE11" s="8" t="e">
        <f t="shared" si="11"/>
        <v>#DIV/0!</v>
      </c>
      <c r="AF11" s="9" t="e">
        <f t="shared" si="12"/>
        <v>#DIV/0!</v>
      </c>
      <c r="AG11" s="7"/>
      <c r="AH11" s="7">
        <f t="shared" si="3"/>
        <v>0</v>
      </c>
      <c r="AI11" s="8" t="e">
        <f t="shared" si="13"/>
        <v>#DIV/0!</v>
      </c>
      <c r="AJ11" s="9" t="e">
        <f t="shared" si="14"/>
        <v>#DIV/0!</v>
      </c>
      <c r="AK11" s="7">
        <f t="shared" si="15"/>
        <v>1</v>
      </c>
      <c r="AM11" s="13">
        <v>0.01</v>
      </c>
      <c r="AN11" s="14" t="s">
        <v>135</v>
      </c>
    </row>
    <row r="12" spans="1:40" s="6" customFormat="1" ht="13.5">
      <c r="A12" s="6">
        <v>10</v>
      </c>
      <c r="B12" s="6">
        <f>'名簿'!B10</f>
        <v>0</v>
      </c>
      <c r="C12" s="10"/>
      <c r="D12" s="10"/>
      <c r="E12" s="11"/>
      <c r="F12" s="11"/>
      <c r="G12" s="10"/>
      <c r="H12" s="10"/>
      <c r="I12" s="11"/>
      <c r="J12" s="11"/>
      <c r="K12" s="11"/>
      <c r="L12" s="11"/>
      <c r="M12" s="10"/>
      <c r="N12" s="10"/>
      <c r="O12" s="10"/>
      <c r="P12" s="10"/>
      <c r="Q12" s="10"/>
      <c r="R12" s="7">
        <f t="shared" si="4"/>
        <v>0</v>
      </c>
      <c r="S12" s="8" t="e">
        <f t="shared" si="5"/>
        <v>#DIV/0!</v>
      </c>
      <c r="T12" s="9" t="e">
        <f t="shared" si="6"/>
        <v>#DIV/0!</v>
      </c>
      <c r="U12" s="7"/>
      <c r="V12" s="7">
        <f t="shared" si="0"/>
        <v>0</v>
      </c>
      <c r="W12" s="8" t="e">
        <f t="shared" si="7"/>
        <v>#DIV/0!</v>
      </c>
      <c r="X12" s="9" t="e">
        <f t="shared" si="8"/>
        <v>#DIV/0!</v>
      </c>
      <c r="Y12" s="7"/>
      <c r="Z12" s="7">
        <f t="shared" si="1"/>
        <v>0</v>
      </c>
      <c r="AA12" s="8" t="e">
        <f t="shared" si="9"/>
        <v>#DIV/0!</v>
      </c>
      <c r="AB12" s="9" t="e">
        <f t="shared" si="10"/>
        <v>#DIV/0!</v>
      </c>
      <c r="AC12" s="7"/>
      <c r="AD12" s="7">
        <f t="shared" si="2"/>
        <v>0</v>
      </c>
      <c r="AE12" s="8" t="e">
        <f t="shared" si="11"/>
        <v>#DIV/0!</v>
      </c>
      <c r="AF12" s="9" t="e">
        <f t="shared" si="12"/>
        <v>#DIV/0!</v>
      </c>
      <c r="AG12" s="7"/>
      <c r="AH12" s="7">
        <f t="shared" si="3"/>
        <v>0</v>
      </c>
      <c r="AI12" s="8" t="e">
        <f t="shared" si="13"/>
        <v>#DIV/0!</v>
      </c>
      <c r="AJ12" s="9" t="e">
        <f t="shared" si="14"/>
        <v>#DIV/0!</v>
      </c>
      <c r="AK12" s="7">
        <f t="shared" si="15"/>
        <v>1</v>
      </c>
      <c r="AM12" s="13">
        <v>0.6</v>
      </c>
      <c r="AN12" s="14" t="s">
        <v>136</v>
      </c>
    </row>
    <row r="13" spans="1:40" s="6" customFormat="1" ht="13.5">
      <c r="A13" s="6">
        <v>11</v>
      </c>
      <c r="B13" s="6">
        <f>'名簿'!B11</f>
        <v>0</v>
      </c>
      <c r="C13" s="10"/>
      <c r="D13" s="10"/>
      <c r="E13" s="11"/>
      <c r="F13" s="11"/>
      <c r="G13" s="10"/>
      <c r="H13" s="10"/>
      <c r="I13" s="11"/>
      <c r="J13" s="11"/>
      <c r="K13" s="11"/>
      <c r="L13" s="11"/>
      <c r="M13" s="10"/>
      <c r="N13" s="10"/>
      <c r="O13" s="10"/>
      <c r="P13" s="10"/>
      <c r="Q13" s="10"/>
      <c r="R13" s="7">
        <f t="shared" si="4"/>
        <v>0</v>
      </c>
      <c r="S13" s="8" t="e">
        <f t="shared" si="5"/>
        <v>#DIV/0!</v>
      </c>
      <c r="T13" s="9" t="e">
        <f t="shared" si="6"/>
        <v>#DIV/0!</v>
      </c>
      <c r="U13" s="7"/>
      <c r="V13" s="7">
        <f t="shared" si="0"/>
        <v>0</v>
      </c>
      <c r="W13" s="8" t="e">
        <f t="shared" si="7"/>
        <v>#DIV/0!</v>
      </c>
      <c r="X13" s="9" t="e">
        <f t="shared" si="8"/>
        <v>#DIV/0!</v>
      </c>
      <c r="Y13" s="7"/>
      <c r="Z13" s="7">
        <f t="shared" si="1"/>
        <v>0</v>
      </c>
      <c r="AA13" s="8" t="e">
        <f t="shared" si="9"/>
        <v>#DIV/0!</v>
      </c>
      <c r="AB13" s="9" t="e">
        <f t="shared" si="10"/>
        <v>#DIV/0!</v>
      </c>
      <c r="AC13" s="7"/>
      <c r="AD13" s="7">
        <f t="shared" si="2"/>
        <v>0</v>
      </c>
      <c r="AE13" s="8" t="e">
        <f t="shared" si="11"/>
        <v>#DIV/0!</v>
      </c>
      <c r="AF13" s="9" t="e">
        <f t="shared" si="12"/>
        <v>#DIV/0!</v>
      </c>
      <c r="AG13" s="7"/>
      <c r="AH13" s="7">
        <f t="shared" si="3"/>
        <v>0</v>
      </c>
      <c r="AI13" s="8" t="e">
        <f t="shared" si="13"/>
        <v>#DIV/0!</v>
      </c>
      <c r="AJ13" s="9" t="e">
        <f t="shared" si="14"/>
        <v>#DIV/0!</v>
      </c>
      <c r="AK13" s="7">
        <f t="shared" si="15"/>
        <v>1</v>
      </c>
      <c r="AM13" s="13">
        <v>0.85</v>
      </c>
      <c r="AN13" s="14" t="s">
        <v>137</v>
      </c>
    </row>
    <row r="14" spans="1:39" s="6" customFormat="1" ht="13.5">
      <c r="A14" s="6">
        <v>12</v>
      </c>
      <c r="B14" s="6">
        <f>'名簿'!B12</f>
        <v>0</v>
      </c>
      <c r="C14" s="10"/>
      <c r="D14" s="10"/>
      <c r="E14" s="11"/>
      <c r="F14" s="11"/>
      <c r="G14" s="10"/>
      <c r="H14" s="10"/>
      <c r="I14" s="11"/>
      <c r="J14" s="11"/>
      <c r="K14" s="11"/>
      <c r="L14" s="11"/>
      <c r="M14" s="10"/>
      <c r="N14" s="10"/>
      <c r="O14" s="10"/>
      <c r="P14" s="10"/>
      <c r="Q14" s="10"/>
      <c r="R14" s="7">
        <f t="shared" si="4"/>
        <v>0</v>
      </c>
      <c r="S14" s="8" t="e">
        <f t="shared" si="5"/>
        <v>#DIV/0!</v>
      </c>
      <c r="T14" s="9" t="e">
        <f t="shared" si="6"/>
        <v>#DIV/0!</v>
      </c>
      <c r="U14" s="7"/>
      <c r="V14" s="7">
        <f t="shared" si="0"/>
        <v>0</v>
      </c>
      <c r="W14" s="8" t="e">
        <f t="shared" si="7"/>
        <v>#DIV/0!</v>
      </c>
      <c r="X14" s="9" t="e">
        <f t="shared" si="8"/>
        <v>#DIV/0!</v>
      </c>
      <c r="Y14" s="7"/>
      <c r="Z14" s="7">
        <f t="shared" si="1"/>
        <v>0</v>
      </c>
      <c r="AA14" s="8" t="e">
        <f t="shared" si="9"/>
        <v>#DIV/0!</v>
      </c>
      <c r="AB14" s="9" t="e">
        <f t="shared" si="10"/>
        <v>#DIV/0!</v>
      </c>
      <c r="AC14" s="7"/>
      <c r="AD14" s="7">
        <f t="shared" si="2"/>
        <v>0</v>
      </c>
      <c r="AE14" s="8" t="e">
        <f t="shared" si="11"/>
        <v>#DIV/0!</v>
      </c>
      <c r="AF14" s="9" t="e">
        <f t="shared" si="12"/>
        <v>#DIV/0!</v>
      </c>
      <c r="AG14" s="7"/>
      <c r="AH14" s="7">
        <f t="shared" si="3"/>
        <v>0</v>
      </c>
      <c r="AI14" s="8" t="e">
        <f t="shared" si="13"/>
        <v>#DIV/0!</v>
      </c>
      <c r="AJ14" s="9" t="e">
        <f t="shared" si="14"/>
        <v>#DIV/0!</v>
      </c>
      <c r="AK14" s="7">
        <f t="shared" si="15"/>
        <v>1</v>
      </c>
      <c r="AM14" s="12"/>
    </row>
    <row r="15" spans="1:39" s="6" customFormat="1" ht="13.5">
      <c r="A15" s="6">
        <v>13</v>
      </c>
      <c r="B15" s="6">
        <f>'名簿'!B13</f>
        <v>0</v>
      </c>
      <c r="C15" s="10"/>
      <c r="D15" s="10"/>
      <c r="E15" s="11"/>
      <c r="F15" s="11"/>
      <c r="G15" s="10"/>
      <c r="H15" s="10"/>
      <c r="I15" s="11"/>
      <c r="J15" s="11"/>
      <c r="K15" s="11"/>
      <c r="L15" s="11"/>
      <c r="M15" s="10"/>
      <c r="N15" s="10"/>
      <c r="O15" s="10"/>
      <c r="P15" s="10"/>
      <c r="Q15" s="10"/>
      <c r="R15" s="7">
        <f t="shared" si="4"/>
        <v>0</v>
      </c>
      <c r="S15" s="8" t="e">
        <f t="shared" si="5"/>
        <v>#DIV/0!</v>
      </c>
      <c r="T15" s="9" t="e">
        <f t="shared" si="6"/>
        <v>#DIV/0!</v>
      </c>
      <c r="U15" s="7"/>
      <c r="V15" s="7">
        <f t="shared" si="0"/>
        <v>0</v>
      </c>
      <c r="W15" s="8" t="e">
        <f t="shared" si="7"/>
        <v>#DIV/0!</v>
      </c>
      <c r="X15" s="9" t="e">
        <f t="shared" si="8"/>
        <v>#DIV/0!</v>
      </c>
      <c r="Y15" s="7"/>
      <c r="Z15" s="7">
        <f t="shared" si="1"/>
        <v>0</v>
      </c>
      <c r="AA15" s="8" t="e">
        <f t="shared" si="9"/>
        <v>#DIV/0!</v>
      </c>
      <c r="AB15" s="9" t="e">
        <f t="shared" si="10"/>
        <v>#DIV/0!</v>
      </c>
      <c r="AC15" s="7"/>
      <c r="AD15" s="7">
        <f t="shared" si="2"/>
        <v>0</v>
      </c>
      <c r="AE15" s="8" t="e">
        <f t="shared" si="11"/>
        <v>#DIV/0!</v>
      </c>
      <c r="AF15" s="9" t="e">
        <f t="shared" si="12"/>
        <v>#DIV/0!</v>
      </c>
      <c r="AG15" s="7"/>
      <c r="AH15" s="7">
        <f t="shared" si="3"/>
        <v>0</v>
      </c>
      <c r="AI15" s="8" t="e">
        <f t="shared" si="13"/>
        <v>#DIV/0!</v>
      </c>
      <c r="AJ15" s="9" t="e">
        <f t="shared" si="14"/>
        <v>#DIV/0!</v>
      </c>
      <c r="AK15" s="7">
        <f t="shared" si="15"/>
        <v>1</v>
      </c>
      <c r="AM15" s="12"/>
    </row>
    <row r="16" spans="1:39" s="6" customFormat="1" ht="13.5">
      <c r="A16" s="6">
        <v>14</v>
      </c>
      <c r="B16" s="6">
        <f>'名簿'!B14</f>
        <v>0</v>
      </c>
      <c r="C16" s="10"/>
      <c r="D16" s="10"/>
      <c r="E16" s="11"/>
      <c r="F16" s="11"/>
      <c r="G16" s="10"/>
      <c r="H16" s="10"/>
      <c r="I16" s="11"/>
      <c r="J16" s="11"/>
      <c r="K16" s="11"/>
      <c r="L16" s="11"/>
      <c r="M16" s="10"/>
      <c r="N16" s="10"/>
      <c r="O16" s="10"/>
      <c r="P16" s="10"/>
      <c r="Q16" s="10"/>
      <c r="R16" s="7">
        <f t="shared" si="4"/>
        <v>0</v>
      </c>
      <c r="S16" s="8" t="e">
        <f t="shared" si="5"/>
        <v>#DIV/0!</v>
      </c>
      <c r="T16" s="9" t="e">
        <f t="shared" si="6"/>
        <v>#DIV/0!</v>
      </c>
      <c r="U16" s="7"/>
      <c r="V16" s="7">
        <f t="shared" si="0"/>
        <v>0</v>
      </c>
      <c r="W16" s="8" t="e">
        <f t="shared" si="7"/>
        <v>#DIV/0!</v>
      </c>
      <c r="X16" s="9" t="e">
        <f t="shared" si="8"/>
        <v>#DIV/0!</v>
      </c>
      <c r="Y16" s="7"/>
      <c r="Z16" s="7">
        <f t="shared" si="1"/>
        <v>0</v>
      </c>
      <c r="AA16" s="8" t="e">
        <f t="shared" si="9"/>
        <v>#DIV/0!</v>
      </c>
      <c r="AB16" s="9" t="e">
        <f t="shared" si="10"/>
        <v>#DIV/0!</v>
      </c>
      <c r="AC16" s="7"/>
      <c r="AD16" s="7">
        <f t="shared" si="2"/>
        <v>0</v>
      </c>
      <c r="AE16" s="8" t="e">
        <f t="shared" si="11"/>
        <v>#DIV/0!</v>
      </c>
      <c r="AF16" s="9" t="e">
        <f t="shared" si="12"/>
        <v>#DIV/0!</v>
      </c>
      <c r="AG16" s="7"/>
      <c r="AH16" s="7">
        <f t="shared" si="3"/>
        <v>0</v>
      </c>
      <c r="AI16" s="8" t="e">
        <f t="shared" si="13"/>
        <v>#DIV/0!</v>
      </c>
      <c r="AJ16" s="9" t="e">
        <f t="shared" si="14"/>
        <v>#DIV/0!</v>
      </c>
      <c r="AK16" s="7">
        <f t="shared" si="15"/>
        <v>1</v>
      </c>
      <c r="AM16" s="12"/>
    </row>
    <row r="17" spans="1:39" s="6" customFormat="1" ht="13.5">
      <c r="A17" s="6">
        <v>15</v>
      </c>
      <c r="B17" s="6">
        <f>'名簿'!B15</f>
        <v>0</v>
      </c>
      <c r="C17" s="10"/>
      <c r="D17" s="10"/>
      <c r="E17" s="11"/>
      <c r="F17" s="11"/>
      <c r="G17" s="10"/>
      <c r="H17" s="10"/>
      <c r="I17" s="11"/>
      <c r="J17" s="11"/>
      <c r="K17" s="11"/>
      <c r="L17" s="11"/>
      <c r="M17" s="10"/>
      <c r="N17" s="10"/>
      <c r="O17" s="10"/>
      <c r="P17" s="10"/>
      <c r="Q17" s="10"/>
      <c r="R17" s="7">
        <f t="shared" si="4"/>
        <v>0</v>
      </c>
      <c r="S17" s="8" t="e">
        <f t="shared" si="5"/>
        <v>#DIV/0!</v>
      </c>
      <c r="T17" s="9" t="e">
        <f t="shared" si="6"/>
        <v>#DIV/0!</v>
      </c>
      <c r="U17" s="7"/>
      <c r="V17" s="7">
        <f t="shared" si="0"/>
        <v>0</v>
      </c>
      <c r="W17" s="8" t="e">
        <f t="shared" si="7"/>
        <v>#DIV/0!</v>
      </c>
      <c r="X17" s="9" t="e">
        <f t="shared" si="8"/>
        <v>#DIV/0!</v>
      </c>
      <c r="Y17" s="7"/>
      <c r="Z17" s="7">
        <f t="shared" si="1"/>
        <v>0</v>
      </c>
      <c r="AA17" s="8" t="e">
        <f t="shared" si="9"/>
        <v>#DIV/0!</v>
      </c>
      <c r="AB17" s="9" t="e">
        <f t="shared" si="10"/>
        <v>#DIV/0!</v>
      </c>
      <c r="AC17" s="7"/>
      <c r="AD17" s="7">
        <f t="shared" si="2"/>
        <v>0</v>
      </c>
      <c r="AE17" s="8" t="e">
        <f t="shared" si="11"/>
        <v>#DIV/0!</v>
      </c>
      <c r="AF17" s="9" t="e">
        <f t="shared" si="12"/>
        <v>#DIV/0!</v>
      </c>
      <c r="AG17" s="7"/>
      <c r="AH17" s="7">
        <f t="shared" si="3"/>
        <v>0</v>
      </c>
      <c r="AI17" s="8" t="e">
        <f t="shared" si="13"/>
        <v>#DIV/0!</v>
      </c>
      <c r="AJ17" s="9" t="e">
        <f t="shared" si="14"/>
        <v>#DIV/0!</v>
      </c>
      <c r="AK17" s="7">
        <f t="shared" si="15"/>
        <v>1</v>
      </c>
      <c r="AM17" s="12"/>
    </row>
    <row r="18" spans="1:39" s="6" customFormat="1" ht="13.5">
      <c r="A18" s="6">
        <v>16</v>
      </c>
      <c r="B18" s="6">
        <f>'名簿'!B16</f>
        <v>0</v>
      </c>
      <c r="C18" s="10"/>
      <c r="D18" s="10"/>
      <c r="E18" s="11"/>
      <c r="F18" s="11"/>
      <c r="G18" s="10"/>
      <c r="H18" s="10"/>
      <c r="I18" s="11"/>
      <c r="J18" s="11"/>
      <c r="K18" s="11"/>
      <c r="L18" s="11"/>
      <c r="M18" s="10"/>
      <c r="N18" s="10"/>
      <c r="O18" s="10"/>
      <c r="P18" s="10"/>
      <c r="Q18" s="10"/>
      <c r="R18" s="7">
        <f t="shared" si="4"/>
        <v>0</v>
      </c>
      <c r="S18" s="8" t="e">
        <f t="shared" si="5"/>
        <v>#DIV/0!</v>
      </c>
      <c r="T18" s="9" t="e">
        <f t="shared" si="6"/>
        <v>#DIV/0!</v>
      </c>
      <c r="U18" s="7"/>
      <c r="V18" s="7">
        <f t="shared" si="0"/>
        <v>0</v>
      </c>
      <c r="W18" s="8" t="e">
        <f t="shared" si="7"/>
        <v>#DIV/0!</v>
      </c>
      <c r="X18" s="9" t="e">
        <f t="shared" si="8"/>
        <v>#DIV/0!</v>
      </c>
      <c r="Y18" s="7"/>
      <c r="Z18" s="7">
        <f t="shared" si="1"/>
        <v>0</v>
      </c>
      <c r="AA18" s="8" t="e">
        <f t="shared" si="9"/>
        <v>#DIV/0!</v>
      </c>
      <c r="AB18" s="9" t="e">
        <f t="shared" si="10"/>
        <v>#DIV/0!</v>
      </c>
      <c r="AC18" s="7"/>
      <c r="AD18" s="7">
        <f t="shared" si="2"/>
        <v>0</v>
      </c>
      <c r="AE18" s="8" t="e">
        <f t="shared" si="11"/>
        <v>#DIV/0!</v>
      </c>
      <c r="AF18" s="9" t="e">
        <f t="shared" si="12"/>
        <v>#DIV/0!</v>
      </c>
      <c r="AG18" s="7"/>
      <c r="AH18" s="7">
        <f t="shared" si="3"/>
        <v>0</v>
      </c>
      <c r="AI18" s="8" t="e">
        <f t="shared" si="13"/>
        <v>#DIV/0!</v>
      </c>
      <c r="AJ18" s="9" t="e">
        <f t="shared" si="14"/>
        <v>#DIV/0!</v>
      </c>
      <c r="AK18" s="7">
        <f t="shared" si="15"/>
        <v>1</v>
      </c>
      <c r="AM18" s="12"/>
    </row>
    <row r="19" spans="1:37" s="6" customFormat="1" ht="13.5">
      <c r="A19" s="6">
        <v>17</v>
      </c>
      <c r="B19" s="6">
        <f>'名簿'!B17</f>
        <v>0</v>
      </c>
      <c r="C19" s="10"/>
      <c r="D19" s="10"/>
      <c r="E19" s="11"/>
      <c r="F19" s="11"/>
      <c r="G19" s="10"/>
      <c r="H19" s="10"/>
      <c r="I19" s="11"/>
      <c r="J19" s="11"/>
      <c r="K19" s="11"/>
      <c r="L19" s="11"/>
      <c r="M19" s="10"/>
      <c r="N19" s="10"/>
      <c r="O19" s="10"/>
      <c r="P19" s="10"/>
      <c r="Q19" s="10"/>
      <c r="R19" s="7">
        <f t="shared" si="4"/>
        <v>0</v>
      </c>
      <c r="S19" s="8" t="e">
        <f t="shared" si="5"/>
        <v>#DIV/0!</v>
      </c>
      <c r="T19" s="9" t="e">
        <f t="shared" si="6"/>
        <v>#DIV/0!</v>
      </c>
      <c r="U19" s="3"/>
      <c r="V19" s="7">
        <f t="shared" si="0"/>
        <v>0</v>
      </c>
      <c r="W19" s="8" t="e">
        <f t="shared" si="7"/>
        <v>#DIV/0!</v>
      </c>
      <c r="X19" s="9" t="e">
        <f t="shared" si="8"/>
        <v>#DIV/0!</v>
      </c>
      <c r="Y19" s="3"/>
      <c r="Z19" s="7">
        <f t="shared" si="1"/>
        <v>0</v>
      </c>
      <c r="AA19" s="8" t="e">
        <f t="shared" si="9"/>
        <v>#DIV/0!</v>
      </c>
      <c r="AB19" s="9" t="e">
        <f t="shared" si="10"/>
        <v>#DIV/0!</v>
      </c>
      <c r="AC19" s="3"/>
      <c r="AD19" s="7">
        <f t="shared" si="2"/>
        <v>0</v>
      </c>
      <c r="AE19" s="8" t="e">
        <f t="shared" si="11"/>
        <v>#DIV/0!</v>
      </c>
      <c r="AF19" s="9" t="e">
        <f t="shared" si="12"/>
        <v>#DIV/0!</v>
      </c>
      <c r="AG19" s="3"/>
      <c r="AH19" s="7">
        <f t="shared" si="3"/>
        <v>0</v>
      </c>
      <c r="AI19" s="8" t="e">
        <f t="shared" si="13"/>
        <v>#DIV/0!</v>
      </c>
      <c r="AJ19" s="9" t="e">
        <f t="shared" si="14"/>
        <v>#DIV/0!</v>
      </c>
      <c r="AK19" s="7">
        <f t="shared" si="15"/>
        <v>1</v>
      </c>
    </row>
    <row r="20" spans="1:39" s="6" customFormat="1" ht="13.5">
      <c r="A20" s="6">
        <v>18</v>
      </c>
      <c r="B20" s="6">
        <f>'名簿'!B18</f>
        <v>0</v>
      </c>
      <c r="C20" s="10"/>
      <c r="D20" s="10"/>
      <c r="E20" s="11"/>
      <c r="F20" s="11"/>
      <c r="G20" s="10"/>
      <c r="H20" s="10"/>
      <c r="I20" s="11"/>
      <c r="J20" s="11"/>
      <c r="K20" s="11"/>
      <c r="L20" s="11"/>
      <c r="M20" s="10"/>
      <c r="N20" s="10"/>
      <c r="O20" s="10"/>
      <c r="P20" s="10"/>
      <c r="Q20" s="10"/>
      <c r="R20" s="7">
        <f t="shared" si="4"/>
        <v>0</v>
      </c>
      <c r="S20" s="8" t="e">
        <f t="shared" si="5"/>
        <v>#DIV/0!</v>
      </c>
      <c r="T20" s="9" t="e">
        <f t="shared" si="6"/>
        <v>#DIV/0!</v>
      </c>
      <c r="U20" s="3"/>
      <c r="V20" s="7">
        <f t="shared" si="0"/>
        <v>0</v>
      </c>
      <c r="W20" s="8" t="e">
        <f t="shared" si="7"/>
        <v>#DIV/0!</v>
      </c>
      <c r="X20" s="9" t="e">
        <f t="shared" si="8"/>
        <v>#DIV/0!</v>
      </c>
      <c r="Y20" s="3"/>
      <c r="Z20" s="7">
        <f t="shared" si="1"/>
        <v>0</v>
      </c>
      <c r="AA20" s="8" t="e">
        <f t="shared" si="9"/>
        <v>#DIV/0!</v>
      </c>
      <c r="AB20" s="9" t="e">
        <f t="shared" si="10"/>
        <v>#DIV/0!</v>
      </c>
      <c r="AC20" s="3"/>
      <c r="AD20" s="7">
        <f t="shared" si="2"/>
        <v>0</v>
      </c>
      <c r="AE20" s="8" t="e">
        <f t="shared" si="11"/>
        <v>#DIV/0!</v>
      </c>
      <c r="AF20" s="9" t="e">
        <f t="shared" si="12"/>
        <v>#DIV/0!</v>
      </c>
      <c r="AG20" s="3"/>
      <c r="AH20" s="7">
        <f t="shared" si="3"/>
        <v>0</v>
      </c>
      <c r="AI20" s="8" t="e">
        <f t="shared" si="13"/>
        <v>#DIV/0!</v>
      </c>
      <c r="AJ20" s="9" t="e">
        <f t="shared" si="14"/>
        <v>#DIV/0!</v>
      </c>
      <c r="AK20" s="7">
        <f t="shared" si="15"/>
        <v>1</v>
      </c>
      <c r="AM20" s="12"/>
    </row>
    <row r="21" spans="1:39" s="6" customFormat="1" ht="13.5">
      <c r="A21" s="6">
        <v>19</v>
      </c>
      <c r="B21" s="6">
        <f>'名簿'!B19</f>
        <v>0</v>
      </c>
      <c r="C21" s="10"/>
      <c r="D21" s="10"/>
      <c r="E21" s="11"/>
      <c r="F21" s="11"/>
      <c r="G21" s="10"/>
      <c r="H21" s="10"/>
      <c r="I21" s="11"/>
      <c r="J21" s="11"/>
      <c r="K21" s="11"/>
      <c r="L21" s="11"/>
      <c r="M21" s="10"/>
      <c r="N21" s="10"/>
      <c r="O21" s="10"/>
      <c r="P21" s="10"/>
      <c r="Q21" s="10"/>
      <c r="R21" s="7">
        <f t="shared" si="4"/>
        <v>0</v>
      </c>
      <c r="S21" s="8" t="e">
        <f t="shared" si="5"/>
        <v>#DIV/0!</v>
      </c>
      <c r="T21" s="9" t="e">
        <f t="shared" si="6"/>
        <v>#DIV/0!</v>
      </c>
      <c r="U21" s="3"/>
      <c r="V21" s="7">
        <f t="shared" si="0"/>
        <v>0</v>
      </c>
      <c r="W21" s="8" t="e">
        <f t="shared" si="7"/>
        <v>#DIV/0!</v>
      </c>
      <c r="X21" s="9" t="e">
        <f t="shared" si="8"/>
        <v>#DIV/0!</v>
      </c>
      <c r="Y21" s="3"/>
      <c r="Z21" s="7">
        <f t="shared" si="1"/>
        <v>0</v>
      </c>
      <c r="AA21" s="8" t="e">
        <f t="shared" si="9"/>
        <v>#DIV/0!</v>
      </c>
      <c r="AB21" s="9" t="e">
        <f t="shared" si="10"/>
        <v>#DIV/0!</v>
      </c>
      <c r="AC21" s="3"/>
      <c r="AD21" s="7">
        <f t="shared" si="2"/>
        <v>0</v>
      </c>
      <c r="AE21" s="8" t="e">
        <f t="shared" si="11"/>
        <v>#DIV/0!</v>
      </c>
      <c r="AF21" s="9" t="e">
        <f t="shared" si="12"/>
        <v>#DIV/0!</v>
      </c>
      <c r="AG21" s="3"/>
      <c r="AH21" s="7">
        <f t="shared" si="3"/>
        <v>0</v>
      </c>
      <c r="AI21" s="8" t="e">
        <f t="shared" si="13"/>
        <v>#DIV/0!</v>
      </c>
      <c r="AJ21" s="9" t="e">
        <f t="shared" si="14"/>
        <v>#DIV/0!</v>
      </c>
      <c r="AK21" s="7">
        <f t="shared" si="15"/>
        <v>1</v>
      </c>
      <c r="AM21" s="12"/>
    </row>
    <row r="22" spans="1:39" s="6" customFormat="1" ht="13.5">
      <c r="A22" s="6">
        <v>20</v>
      </c>
      <c r="B22" s="6">
        <f>'名簿'!B20</f>
        <v>0</v>
      </c>
      <c r="C22" s="10"/>
      <c r="D22" s="10"/>
      <c r="E22" s="11"/>
      <c r="F22" s="11"/>
      <c r="G22" s="10"/>
      <c r="H22" s="10"/>
      <c r="I22" s="11"/>
      <c r="J22" s="11"/>
      <c r="K22" s="11"/>
      <c r="L22" s="11"/>
      <c r="M22" s="10"/>
      <c r="N22" s="10"/>
      <c r="O22" s="10"/>
      <c r="P22" s="10"/>
      <c r="Q22" s="10"/>
      <c r="R22" s="7">
        <f t="shared" si="4"/>
        <v>0</v>
      </c>
      <c r="S22" s="8" t="e">
        <f t="shared" si="5"/>
        <v>#DIV/0!</v>
      </c>
      <c r="T22" s="9" t="e">
        <f t="shared" si="6"/>
        <v>#DIV/0!</v>
      </c>
      <c r="U22" s="7"/>
      <c r="V22" s="7">
        <f t="shared" si="0"/>
        <v>0</v>
      </c>
      <c r="W22" s="8" t="e">
        <f t="shared" si="7"/>
        <v>#DIV/0!</v>
      </c>
      <c r="X22" s="9" t="e">
        <f t="shared" si="8"/>
        <v>#DIV/0!</v>
      </c>
      <c r="Y22" s="7"/>
      <c r="Z22" s="7">
        <f t="shared" si="1"/>
        <v>0</v>
      </c>
      <c r="AA22" s="8" t="e">
        <f t="shared" si="9"/>
        <v>#DIV/0!</v>
      </c>
      <c r="AB22" s="9" t="e">
        <f t="shared" si="10"/>
        <v>#DIV/0!</v>
      </c>
      <c r="AC22" s="7"/>
      <c r="AD22" s="7">
        <f t="shared" si="2"/>
        <v>0</v>
      </c>
      <c r="AE22" s="8" t="e">
        <f t="shared" si="11"/>
        <v>#DIV/0!</v>
      </c>
      <c r="AF22" s="9" t="e">
        <f t="shared" si="12"/>
        <v>#DIV/0!</v>
      </c>
      <c r="AG22" s="7"/>
      <c r="AH22" s="7">
        <f t="shared" si="3"/>
        <v>0</v>
      </c>
      <c r="AI22" s="8" t="e">
        <f t="shared" si="13"/>
        <v>#DIV/0!</v>
      </c>
      <c r="AJ22" s="9" t="e">
        <f t="shared" si="14"/>
        <v>#DIV/0!</v>
      </c>
      <c r="AK22" s="7">
        <f t="shared" si="15"/>
        <v>1</v>
      </c>
      <c r="AM22" s="12"/>
    </row>
    <row r="23" spans="1:39" s="6" customFormat="1" ht="13.5">
      <c r="A23" s="6">
        <v>21</v>
      </c>
      <c r="B23" s="6">
        <f>'名簿'!B21</f>
        <v>0</v>
      </c>
      <c r="C23" s="10"/>
      <c r="D23" s="10"/>
      <c r="E23" s="11"/>
      <c r="F23" s="11"/>
      <c r="G23" s="10"/>
      <c r="H23" s="10"/>
      <c r="I23" s="11"/>
      <c r="J23" s="11"/>
      <c r="K23" s="11"/>
      <c r="L23" s="11"/>
      <c r="M23" s="10"/>
      <c r="N23" s="10"/>
      <c r="O23" s="10"/>
      <c r="P23" s="10"/>
      <c r="Q23" s="10"/>
      <c r="R23" s="7">
        <f t="shared" si="4"/>
        <v>0</v>
      </c>
      <c r="S23" s="8" t="e">
        <f t="shared" si="5"/>
        <v>#DIV/0!</v>
      </c>
      <c r="T23" s="9" t="e">
        <f t="shared" si="6"/>
        <v>#DIV/0!</v>
      </c>
      <c r="U23" s="7"/>
      <c r="V23" s="7">
        <f t="shared" si="0"/>
        <v>0</v>
      </c>
      <c r="W23" s="8" t="e">
        <f t="shared" si="7"/>
        <v>#DIV/0!</v>
      </c>
      <c r="X23" s="9" t="e">
        <f t="shared" si="8"/>
        <v>#DIV/0!</v>
      </c>
      <c r="Y23" s="7"/>
      <c r="Z23" s="7">
        <f t="shared" si="1"/>
        <v>0</v>
      </c>
      <c r="AA23" s="8" t="e">
        <f t="shared" si="9"/>
        <v>#DIV/0!</v>
      </c>
      <c r="AB23" s="9" t="e">
        <f t="shared" si="10"/>
        <v>#DIV/0!</v>
      </c>
      <c r="AC23" s="7"/>
      <c r="AD23" s="7">
        <f t="shared" si="2"/>
        <v>0</v>
      </c>
      <c r="AE23" s="8" t="e">
        <f t="shared" si="11"/>
        <v>#DIV/0!</v>
      </c>
      <c r="AF23" s="9" t="e">
        <f t="shared" si="12"/>
        <v>#DIV/0!</v>
      </c>
      <c r="AG23" s="7"/>
      <c r="AH23" s="7">
        <f t="shared" si="3"/>
        <v>0</v>
      </c>
      <c r="AI23" s="8" t="e">
        <f t="shared" si="13"/>
        <v>#DIV/0!</v>
      </c>
      <c r="AJ23" s="9" t="e">
        <f t="shared" si="14"/>
        <v>#DIV/0!</v>
      </c>
      <c r="AK23" s="7">
        <f t="shared" si="15"/>
        <v>1</v>
      </c>
      <c r="AM23" s="12"/>
    </row>
    <row r="24" spans="1:39" s="6" customFormat="1" ht="13.5">
      <c r="A24" s="6">
        <v>22</v>
      </c>
      <c r="B24" s="6">
        <f>'名簿'!B22</f>
        <v>0</v>
      </c>
      <c r="C24" s="10"/>
      <c r="D24" s="10"/>
      <c r="E24" s="11"/>
      <c r="F24" s="11"/>
      <c r="G24" s="10"/>
      <c r="H24" s="10"/>
      <c r="I24" s="11"/>
      <c r="J24" s="11"/>
      <c r="K24" s="11"/>
      <c r="L24" s="11"/>
      <c r="M24" s="10"/>
      <c r="N24" s="10"/>
      <c r="O24" s="10"/>
      <c r="P24" s="10"/>
      <c r="Q24" s="10"/>
      <c r="R24" s="7">
        <f t="shared" si="4"/>
        <v>0</v>
      </c>
      <c r="S24" s="8" t="e">
        <f t="shared" si="5"/>
        <v>#DIV/0!</v>
      </c>
      <c r="T24" s="9" t="e">
        <f t="shared" si="6"/>
        <v>#DIV/0!</v>
      </c>
      <c r="U24" s="7"/>
      <c r="V24" s="7">
        <f t="shared" si="0"/>
        <v>0</v>
      </c>
      <c r="W24" s="8" t="e">
        <f t="shared" si="7"/>
        <v>#DIV/0!</v>
      </c>
      <c r="X24" s="9" t="e">
        <f t="shared" si="8"/>
        <v>#DIV/0!</v>
      </c>
      <c r="Y24" s="7"/>
      <c r="Z24" s="7">
        <f t="shared" si="1"/>
        <v>0</v>
      </c>
      <c r="AA24" s="8" t="e">
        <f t="shared" si="9"/>
        <v>#DIV/0!</v>
      </c>
      <c r="AB24" s="9" t="e">
        <f t="shared" si="10"/>
        <v>#DIV/0!</v>
      </c>
      <c r="AC24" s="7"/>
      <c r="AD24" s="7">
        <f t="shared" si="2"/>
        <v>0</v>
      </c>
      <c r="AE24" s="8" t="e">
        <f t="shared" si="11"/>
        <v>#DIV/0!</v>
      </c>
      <c r="AF24" s="9" t="e">
        <f t="shared" si="12"/>
        <v>#DIV/0!</v>
      </c>
      <c r="AG24" s="7"/>
      <c r="AH24" s="7">
        <f t="shared" si="3"/>
        <v>0</v>
      </c>
      <c r="AI24" s="8" t="e">
        <f t="shared" si="13"/>
        <v>#DIV/0!</v>
      </c>
      <c r="AJ24" s="9" t="e">
        <f t="shared" si="14"/>
        <v>#DIV/0!</v>
      </c>
      <c r="AK24" s="7">
        <f t="shared" si="15"/>
        <v>1</v>
      </c>
      <c r="AM24" s="12"/>
    </row>
    <row r="25" spans="1:39" s="6" customFormat="1" ht="13.5">
      <c r="A25" s="6">
        <v>23</v>
      </c>
      <c r="B25" s="6">
        <f>'名簿'!B23</f>
        <v>0</v>
      </c>
      <c r="C25" s="10"/>
      <c r="D25" s="10"/>
      <c r="E25" s="11"/>
      <c r="F25" s="11"/>
      <c r="G25" s="10"/>
      <c r="H25" s="10"/>
      <c r="I25" s="11"/>
      <c r="J25" s="11"/>
      <c r="K25" s="11"/>
      <c r="L25" s="11"/>
      <c r="M25" s="10"/>
      <c r="N25" s="10"/>
      <c r="O25" s="10"/>
      <c r="P25" s="10"/>
      <c r="Q25" s="10"/>
      <c r="R25" s="7">
        <f t="shared" si="4"/>
        <v>0</v>
      </c>
      <c r="S25" s="8" t="e">
        <f t="shared" si="5"/>
        <v>#DIV/0!</v>
      </c>
      <c r="T25" s="9" t="e">
        <f t="shared" si="6"/>
        <v>#DIV/0!</v>
      </c>
      <c r="U25" s="7"/>
      <c r="V25" s="7">
        <f t="shared" si="0"/>
        <v>0</v>
      </c>
      <c r="W25" s="8" t="e">
        <f t="shared" si="7"/>
        <v>#DIV/0!</v>
      </c>
      <c r="X25" s="9" t="e">
        <f t="shared" si="8"/>
        <v>#DIV/0!</v>
      </c>
      <c r="Y25" s="7"/>
      <c r="Z25" s="7">
        <f t="shared" si="1"/>
        <v>0</v>
      </c>
      <c r="AA25" s="8" t="e">
        <f t="shared" si="9"/>
        <v>#DIV/0!</v>
      </c>
      <c r="AB25" s="9" t="e">
        <f t="shared" si="10"/>
        <v>#DIV/0!</v>
      </c>
      <c r="AC25" s="7"/>
      <c r="AD25" s="7">
        <f t="shared" si="2"/>
        <v>0</v>
      </c>
      <c r="AE25" s="8" t="e">
        <f t="shared" si="11"/>
        <v>#DIV/0!</v>
      </c>
      <c r="AF25" s="9" t="e">
        <f t="shared" si="12"/>
        <v>#DIV/0!</v>
      </c>
      <c r="AG25" s="7"/>
      <c r="AH25" s="7">
        <f t="shared" si="3"/>
        <v>0</v>
      </c>
      <c r="AI25" s="8" t="e">
        <f t="shared" si="13"/>
        <v>#DIV/0!</v>
      </c>
      <c r="AJ25" s="9" t="e">
        <f t="shared" si="14"/>
        <v>#DIV/0!</v>
      </c>
      <c r="AK25" s="7">
        <f t="shared" si="15"/>
        <v>1</v>
      </c>
      <c r="AM25" s="12"/>
    </row>
    <row r="26" spans="1:39" s="6" customFormat="1" ht="13.5">
      <c r="A26" s="6">
        <v>24</v>
      </c>
      <c r="B26" s="6">
        <f>'名簿'!B24</f>
        <v>0</v>
      </c>
      <c r="C26" s="10"/>
      <c r="D26" s="10"/>
      <c r="E26" s="11"/>
      <c r="F26" s="11"/>
      <c r="G26" s="10"/>
      <c r="H26" s="10"/>
      <c r="I26" s="11"/>
      <c r="J26" s="11"/>
      <c r="K26" s="11"/>
      <c r="L26" s="11"/>
      <c r="M26" s="10"/>
      <c r="N26" s="10"/>
      <c r="O26" s="10"/>
      <c r="P26" s="10"/>
      <c r="Q26" s="10"/>
      <c r="R26" s="7">
        <f t="shared" si="4"/>
        <v>0</v>
      </c>
      <c r="S26" s="8" t="e">
        <f t="shared" si="5"/>
        <v>#DIV/0!</v>
      </c>
      <c r="T26" s="9" t="e">
        <f t="shared" si="6"/>
        <v>#DIV/0!</v>
      </c>
      <c r="U26" s="7"/>
      <c r="V26" s="7">
        <f t="shared" si="0"/>
        <v>0</v>
      </c>
      <c r="W26" s="8" t="e">
        <f t="shared" si="7"/>
        <v>#DIV/0!</v>
      </c>
      <c r="X26" s="9" t="e">
        <f t="shared" si="8"/>
        <v>#DIV/0!</v>
      </c>
      <c r="Y26" s="7"/>
      <c r="Z26" s="7">
        <f t="shared" si="1"/>
        <v>0</v>
      </c>
      <c r="AA26" s="8" t="e">
        <f t="shared" si="9"/>
        <v>#DIV/0!</v>
      </c>
      <c r="AB26" s="9" t="e">
        <f t="shared" si="10"/>
        <v>#DIV/0!</v>
      </c>
      <c r="AC26" s="7"/>
      <c r="AD26" s="7">
        <f t="shared" si="2"/>
        <v>0</v>
      </c>
      <c r="AE26" s="8" t="e">
        <f t="shared" si="11"/>
        <v>#DIV/0!</v>
      </c>
      <c r="AF26" s="9" t="e">
        <f t="shared" si="12"/>
        <v>#DIV/0!</v>
      </c>
      <c r="AG26" s="7"/>
      <c r="AH26" s="7">
        <f t="shared" si="3"/>
        <v>0</v>
      </c>
      <c r="AI26" s="8" t="e">
        <f t="shared" si="13"/>
        <v>#DIV/0!</v>
      </c>
      <c r="AJ26" s="9" t="e">
        <f t="shared" si="14"/>
        <v>#DIV/0!</v>
      </c>
      <c r="AK26" s="7">
        <f t="shared" si="15"/>
        <v>1</v>
      </c>
      <c r="AM26" s="12"/>
    </row>
    <row r="27" spans="1:39" s="6" customFormat="1" ht="13.5">
      <c r="A27" s="6">
        <v>25</v>
      </c>
      <c r="B27" s="6">
        <f>'名簿'!B25</f>
        <v>0</v>
      </c>
      <c r="C27" s="10"/>
      <c r="D27" s="10"/>
      <c r="E27" s="11"/>
      <c r="F27" s="11"/>
      <c r="G27" s="10"/>
      <c r="H27" s="10"/>
      <c r="I27" s="11"/>
      <c r="J27" s="11"/>
      <c r="K27" s="11"/>
      <c r="L27" s="11"/>
      <c r="M27" s="10"/>
      <c r="N27" s="10"/>
      <c r="O27" s="10"/>
      <c r="P27" s="10"/>
      <c r="Q27" s="10"/>
      <c r="R27" s="7">
        <f t="shared" si="4"/>
        <v>0</v>
      </c>
      <c r="S27" s="8" t="e">
        <f t="shared" si="5"/>
        <v>#DIV/0!</v>
      </c>
      <c r="T27" s="9" t="e">
        <f t="shared" si="6"/>
        <v>#DIV/0!</v>
      </c>
      <c r="U27" s="7"/>
      <c r="V27" s="7">
        <f t="shared" si="0"/>
        <v>0</v>
      </c>
      <c r="W27" s="8" t="e">
        <f t="shared" si="7"/>
        <v>#DIV/0!</v>
      </c>
      <c r="X27" s="9" t="e">
        <f t="shared" si="8"/>
        <v>#DIV/0!</v>
      </c>
      <c r="Y27" s="7"/>
      <c r="Z27" s="7">
        <f t="shared" si="1"/>
        <v>0</v>
      </c>
      <c r="AA27" s="8" t="e">
        <f t="shared" si="9"/>
        <v>#DIV/0!</v>
      </c>
      <c r="AB27" s="9" t="e">
        <f t="shared" si="10"/>
        <v>#DIV/0!</v>
      </c>
      <c r="AC27" s="7"/>
      <c r="AD27" s="7">
        <f t="shared" si="2"/>
        <v>0</v>
      </c>
      <c r="AE27" s="8" t="e">
        <f t="shared" si="11"/>
        <v>#DIV/0!</v>
      </c>
      <c r="AF27" s="9" t="e">
        <f t="shared" si="12"/>
        <v>#DIV/0!</v>
      </c>
      <c r="AG27" s="7"/>
      <c r="AH27" s="7">
        <f t="shared" si="3"/>
        <v>0</v>
      </c>
      <c r="AI27" s="8" t="e">
        <f t="shared" si="13"/>
        <v>#DIV/0!</v>
      </c>
      <c r="AJ27" s="9" t="e">
        <f t="shared" si="14"/>
        <v>#DIV/0!</v>
      </c>
      <c r="AK27" s="7">
        <f t="shared" si="15"/>
        <v>1</v>
      </c>
      <c r="AM27" s="12"/>
    </row>
    <row r="28" spans="1:39" s="6" customFormat="1" ht="13.5">
      <c r="A28" s="6">
        <v>26</v>
      </c>
      <c r="B28" s="6">
        <f>'名簿'!B26</f>
        <v>0</v>
      </c>
      <c r="C28" s="10"/>
      <c r="D28" s="10"/>
      <c r="E28" s="11"/>
      <c r="F28" s="11"/>
      <c r="G28" s="10"/>
      <c r="H28" s="10"/>
      <c r="I28" s="11"/>
      <c r="J28" s="11"/>
      <c r="K28" s="11"/>
      <c r="L28" s="11"/>
      <c r="M28" s="10"/>
      <c r="N28" s="10"/>
      <c r="O28" s="10"/>
      <c r="P28" s="10"/>
      <c r="Q28" s="10"/>
      <c r="R28" s="7">
        <f t="shared" si="4"/>
        <v>0</v>
      </c>
      <c r="S28" s="8" t="e">
        <f t="shared" si="5"/>
        <v>#DIV/0!</v>
      </c>
      <c r="T28" s="9" t="e">
        <f t="shared" si="6"/>
        <v>#DIV/0!</v>
      </c>
      <c r="U28" s="7"/>
      <c r="V28" s="7">
        <f t="shared" si="0"/>
        <v>0</v>
      </c>
      <c r="W28" s="8" t="e">
        <f t="shared" si="7"/>
        <v>#DIV/0!</v>
      </c>
      <c r="X28" s="9" t="e">
        <f t="shared" si="8"/>
        <v>#DIV/0!</v>
      </c>
      <c r="Y28" s="7"/>
      <c r="Z28" s="7">
        <f t="shared" si="1"/>
        <v>0</v>
      </c>
      <c r="AA28" s="8" t="e">
        <f t="shared" si="9"/>
        <v>#DIV/0!</v>
      </c>
      <c r="AB28" s="9" t="e">
        <f t="shared" si="10"/>
        <v>#DIV/0!</v>
      </c>
      <c r="AC28" s="7"/>
      <c r="AD28" s="7">
        <f t="shared" si="2"/>
        <v>0</v>
      </c>
      <c r="AE28" s="8" t="e">
        <f t="shared" si="11"/>
        <v>#DIV/0!</v>
      </c>
      <c r="AF28" s="9" t="e">
        <f t="shared" si="12"/>
        <v>#DIV/0!</v>
      </c>
      <c r="AG28" s="7"/>
      <c r="AH28" s="7">
        <f t="shared" si="3"/>
        <v>0</v>
      </c>
      <c r="AI28" s="8" t="e">
        <f t="shared" si="13"/>
        <v>#DIV/0!</v>
      </c>
      <c r="AJ28" s="9" t="e">
        <f t="shared" si="14"/>
        <v>#DIV/0!</v>
      </c>
      <c r="AK28" s="7">
        <f t="shared" si="15"/>
        <v>1</v>
      </c>
      <c r="AM28" s="12"/>
    </row>
    <row r="29" spans="1:39" s="6" customFormat="1" ht="13.5">
      <c r="A29" s="6">
        <v>27</v>
      </c>
      <c r="B29" s="6">
        <f>'名簿'!B27</f>
        <v>0</v>
      </c>
      <c r="C29" s="10"/>
      <c r="D29" s="10"/>
      <c r="E29" s="11"/>
      <c r="F29" s="11"/>
      <c r="G29" s="10"/>
      <c r="H29" s="10"/>
      <c r="I29" s="11"/>
      <c r="J29" s="11"/>
      <c r="K29" s="11"/>
      <c r="L29" s="11"/>
      <c r="M29" s="10"/>
      <c r="N29" s="10"/>
      <c r="O29" s="10"/>
      <c r="P29" s="10"/>
      <c r="Q29" s="10"/>
      <c r="R29" s="7">
        <f t="shared" si="4"/>
        <v>0</v>
      </c>
      <c r="S29" s="8" t="e">
        <f t="shared" si="5"/>
        <v>#DIV/0!</v>
      </c>
      <c r="T29" s="9" t="e">
        <f t="shared" si="6"/>
        <v>#DIV/0!</v>
      </c>
      <c r="U29" s="7"/>
      <c r="V29" s="7">
        <f t="shared" si="0"/>
        <v>0</v>
      </c>
      <c r="W29" s="8" t="e">
        <f t="shared" si="7"/>
        <v>#DIV/0!</v>
      </c>
      <c r="X29" s="9" t="e">
        <f t="shared" si="8"/>
        <v>#DIV/0!</v>
      </c>
      <c r="Y29" s="7"/>
      <c r="Z29" s="7">
        <f t="shared" si="1"/>
        <v>0</v>
      </c>
      <c r="AA29" s="8" t="e">
        <f t="shared" si="9"/>
        <v>#DIV/0!</v>
      </c>
      <c r="AB29" s="9" t="e">
        <f t="shared" si="10"/>
        <v>#DIV/0!</v>
      </c>
      <c r="AC29" s="7"/>
      <c r="AD29" s="7">
        <f t="shared" si="2"/>
        <v>0</v>
      </c>
      <c r="AE29" s="8" t="e">
        <f t="shared" si="11"/>
        <v>#DIV/0!</v>
      </c>
      <c r="AF29" s="9" t="e">
        <f t="shared" si="12"/>
        <v>#DIV/0!</v>
      </c>
      <c r="AG29" s="7"/>
      <c r="AH29" s="7">
        <f t="shared" si="3"/>
        <v>0</v>
      </c>
      <c r="AI29" s="8" t="e">
        <f t="shared" si="13"/>
        <v>#DIV/0!</v>
      </c>
      <c r="AJ29" s="9" t="e">
        <f t="shared" si="14"/>
        <v>#DIV/0!</v>
      </c>
      <c r="AK29" s="7">
        <f t="shared" si="15"/>
        <v>1</v>
      </c>
      <c r="AM29" s="12"/>
    </row>
    <row r="30" spans="1:39" s="6" customFormat="1" ht="13.5">
      <c r="A30" s="6">
        <v>28</v>
      </c>
      <c r="B30" s="6">
        <f>'名簿'!B28</f>
        <v>0</v>
      </c>
      <c r="C30" s="10"/>
      <c r="D30" s="10"/>
      <c r="E30" s="11"/>
      <c r="F30" s="11"/>
      <c r="G30" s="10"/>
      <c r="H30" s="10"/>
      <c r="I30" s="11"/>
      <c r="J30" s="11"/>
      <c r="K30" s="11"/>
      <c r="L30" s="11"/>
      <c r="M30" s="10"/>
      <c r="N30" s="10"/>
      <c r="O30" s="10"/>
      <c r="P30" s="10"/>
      <c r="Q30" s="10"/>
      <c r="R30" s="7">
        <f t="shared" si="4"/>
        <v>0</v>
      </c>
      <c r="S30" s="8" t="e">
        <f t="shared" si="5"/>
        <v>#DIV/0!</v>
      </c>
      <c r="T30" s="9" t="e">
        <f t="shared" si="6"/>
        <v>#DIV/0!</v>
      </c>
      <c r="U30" s="7"/>
      <c r="V30" s="7">
        <f t="shared" si="0"/>
        <v>0</v>
      </c>
      <c r="W30" s="8" t="e">
        <f t="shared" si="7"/>
        <v>#DIV/0!</v>
      </c>
      <c r="X30" s="9" t="e">
        <f t="shared" si="8"/>
        <v>#DIV/0!</v>
      </c>
      <c r="Y30" s="7"/>
      <c r="Z30" s="7">
        <f t="shared" si="1"/>
        <v>0</v>
      </c>
      <c r="AA30" s="8" t="e">
        <f t="shared" si="9"/>
        <v>#DIV/0!</v>
      </c>
      <c r="AB30" s="9" t="e">
        <f t="shared" si="10"/>
        <v>#DIV/0!</v>
      </c>
      <c r="AC30" s="7"/>
      <c r="AD30" s="7">
        <f t="shared" si="2"/>
        <v>0</v>
      </c>
      <c r="AE30" s="8" t="e">
        <f t="shared" si="11"/>
        <v>#DIV/0!</v>
      </c>
      <c r="AF30" s="9" t="e">
        <f t="shared" si="12"/>
        <v>#DIV/0!</v>
      </c>
      <c r="AG30" s="7"/>
      <c r="AH30" s="7">
        <f t="shared" si="3"/>
        <v>0</v>
      </c>
      <c r="AI30" s="8" t="e">
        <f t="shared" si="13"/>
        <v>#DIV/0!</v>
      </c>
      <c r="AJ30" s="9" t="e">
        <f t="shared" si="14"/>
        <v>#DIV/0!</v>
      </c>
      <c r="AK30" s="7">
        <f t="shared" si="15"/>
        <v>1</v>
      </c>
      <c r="AM30" s="12"/>
    </row>
    <row r="31" spans="1:39" s="6" customFormat="1" ht="13.5">
      <c r="A31" s="6">
        <v>29</v>
      </c>
      <c r="B31" s="6">
        <f>'名簿'!B29</f>
        <v>0</v>
      </c>
      <c r="C31" s="10"/>
      <c r="D31" s="10"/>
      <c r="E31" s="11"/>
      <c r="F31" s="11"/>
      <c r="G31" s="10"/>
      <c r="H31" s="10"/>
      <c r="I31" s="11"/>
      <c r="J31" s="11"/>
      <c r="K31" s="11"/>
      <c r="L31" s="11"/>
      <c r="M31" s="10"/>
      <c r="N31" s="10"/>
      <c r="O31" s="10"/>
      <c r="P31" s="10"/>
      <c r="Q31" s="10"/>
      <c r="R31" s="7">
        <f t="shared" si="4"/>
        <v>0</v>
      </c>
      <c r="S31" s="8" t="e">
        <f t="shared" si="5"/>
        <v>#DIV/0!</v>
      </c>
      <c r="T31" s="9" t="e">
        <f t="shared" si="6"/>
        <v>#DIV/0!</v>
      </c>
      <c r="U31" s="7"/>
      <c r="V31" s="7">
        <f t="shared" si="0"/>
        <v>0</v>
      </c>
      <c r="W31" s="8" t="e">
        <f t="shared" si="7"/>
        <v>#DIV/0!</v>
      </c>
      <c r="X31" s="9" t="e">
        <f t="shared" si="8"/>
        <v>#DIV/0!</v>
      </c>
      <c r="Y31" s="7"/>
      <c r="Z31" s="7">
        <f t="shared" si="1"/>
        <v>0</v>
      </c>
      <c r="AA31" s="8" t="e">
        <f t="shared" si="9"/>
        <v>#DIV/0!</v>
      </c>
      <c r="AB31" s="9" t="e">
        <f t="shared" si="10"/>
        <v>#DIV/0!</v>
      </c>
      <c r="AC31" s="7"/>
      <c r="AD31" s="7">
        <f t="shared" si="2"/>
        <v>0</v>
      </c>
      <c r="AE31" s="8" t="e">
        <f t="shared" si="11"/>
        <v>#DIV/0!</v>
      </c>
      <c r="AF31" s="9" t="e">
        <f t="shared" si="12"/>
        <v>#DIV/0!</v>
      </c>
      <c r="AG31" s="7"/>
      <c r="AH31" s="7">
        <f t="shared" si="3"/>
        <v>0</v>
      </c>
      <c r="AI31" s="8" t="e">
        <f t="shared" si="13"/>
        <v>#DIV/0!</v>
      </c>
      <c r="AJ31" s="9" t="e">
        <f t="shared" si="14"/>
        <v>#DIV/0!</v>
      </c>
      <c r="AK31" s="7">
        <f t="shared" si="15"/>
        <v>1</v>
      </c>
      <c r="AM31" s="12"/>
    </row>
    <row r="32" spans="1:39" s="6" customFormat="1" ht="13.5">
      <c r="A32" s="6">
        <v>30</v>
      </c>
      <c r="B32" s="6">
        <f>'名簿'!B30</f>
        <v>0</v>
      </c>
      <c r="C32" s="10"/>
      <c r="D32" s="10"/>
      <c r="E32" s="11"/>
      <c r="F32" s="11"/>
      <c r="G32" s="10"/>
      <c r="H32" s="10"/>
      <c r="I32" s="11"/>
      <c r="J32" s="11"/>
      <c r="K32" s="11"/>
      <c r="L32" s="11"/>
      <c r="M32" s="10"/>
      <c r="N32" s="10"/>
      <c r="O32" s="10"/>
      <c r="P32" s="10"/>
      <c r="Q32" s="10"/>
      <c r="R32" s="7">
        <f t="shared" si="4"/>
        <v>0</v>
      </c>
      <c r="S32" s="8" t="e">
        <f t="shared" si="5"/>
        <v>#DIV/0!</v>
      </c>
      <c r="T32" s="9" t="e">
        <f t="shared" si="6"/>
        <v>#DIV/0!</v>
      </c>
      <c r="U32" s="7"/>
      <c r="V32" s="7">
        <f t="shared" si="0"/>
        <v>0</v>
      </c>
      <c r="W32" s="8" t="e">
        <f t="shared" si="7"/>
        <v>#DIV/0!</v>
      </c>
      <c r="X32" s="9" t="e">
        <f t="shared" si="8"/>
        <v>#DIV/0!</v>
      </c>
      <c r="Y32" s="7"/>
      <c r="Z32" s="7">
        <f t="shared" si="1"/>
        <v>0</v>
      </c>
      <c r="AA32" s="8" t="e">
        <f t="shared" si="9"/>
        <v>#DIV/0!</v>
      </c>
      <c r="AB32" s="9" t="e">
        <f t="shared" si="10"/>
        <v>#DIV/0!</v>
      </c>
      <c r="AC32" s="7"/>
      <c r="AD32" s="7">
        <f t="shared" si="2"/>
        <v>0</v>
      </c>
      <c r="AE32" s="8" t="e">
        <f t="shared" si="11"/>
        <v>#DIV/0!</v>
      </c>
      <c r="AF32" s="9" t="e">
        <f t="shared" si="12"/>
        <v>#DIV/0!</v>
      </c>
      <c r="AG32" s="7"/>
      <c r="AH32" s="7">
        <f t="shared" si="3"/>
        <v>0</v>
      </c>
      <c r="AI32" s="8" t="e">
        <f t="shared" si="13"/>
        <v>#DIV/0!</v>
      </c>
      <c r="AJ32" s="9" t="e">
        <f t="shared" si="14"/>
        <v>#DIV/0!</v>
      </c>
      <c r="AK32" s="7">
        <f t="shared" si="15"/>
        <v>1</v>
      </c>
      <c r="AM32" s="12"/>
    </row>
    <row r="33" spans="1:39" s="6" customFormat="1" ht="13.5">
      <c r="A33" s="6">
        <v>31</v>
      </c>
      <c r="B33" s="6">
        <f>'名簿'!B31</f>
        <v>0</v>
      </c>
      <c r="C33" s="10"/>
      <c r="D33" s="10"/>
      <c r="E33" s="11"/>
      <c r="F33" s="11"/>
      <c r="G33" s="10"/>
      <c r="H33" s="10"/>
      <c r="I33" s="11"/>
      <c r="J33" s="11"/>
      <c r="K33" s="11"/>
      <c r="L33" s="11"/>
      <c r="M33" s="10"/>
      <c r="N33" s="10"/>
      <c r="O33" s="10"/>
      <c r="P33" s="10"/>
      <c r="Q33" s="10"/>
      <c r="R33" s="7">
        <f t="shared" si="4"/>
        <v>0</v>
      </c>
      <c r="S33" s="8" t="e">
        <f t="shared" si="5"/>
        <v>#DIV/0!</v>
      </c>
      <c r="T33" s="9" t="e">
        <f t="shared" si="6"/>
        <v>#DIV/0!</v>
      </c>
      <c r="U33" s="7"/>
      <c r="V33" s="7">
        <f t="shared" si="0"/>
        <v>0</v>
      </c>
      <c r="W33" s="8" t="e">
        <f t="shared" si="7"/>
        <v>#DIV/0!</v>
      </c>
      <c r="X33" s="9" t="e">
        <f t="shared" si="8"/>
        <v>#DIV/0!</v>
      </c>
      <c r="Y33" s="7"/>
      <c r="Z33" s="7">
        <f t="shared" si="1"/>
        <v>0</v>
      </c>
      <c r="AA33" s="8" t="e">
        <f t="shared" si="9"/>
        <v>#DIV/0!</v>
      </c>
      <c r="AB33" s="9" t="e">
        <f t="shared" si="10"/>
        <v>#DIV/0!</v>
      </c>
      <c r="AC33" s="7"/>
      <c r="AD33" s="7">
        <f t="shared" si="2"/>
        <v>0</v>
      </c>
      <c r="AE33" s="8" t="e">
        <f t="shared" si="11"/>
        <v>#DIV/0!</v>
      </c>
      <c r="AF33" s="9" t="e">
        <f t="shared" si="12"/>
        <v>#DIV/0!</v>
      </c>
      <c r="AG33" s="7"/>
      <c r="AH33" s="7">
        <f t="shared" si="3"/>
        <v>0</v>
      </c>
      <c r="AI33" s="8" t="e">
        <f t="shared" si="13"/>
        <v>#DIV/0!</v>
      </c>
      <c r="AJ33" s="9" t="e">
        <f t="shared" si="14"/>
        <v>#DIV/0!</v>
      </c>
      <c r="AK33" s="7">
        <f t="shared" si="15"/>
        <v>1</v>
      </c>
      <c r="AM33" s="12"/>
    </row>
    <row r="34" spans="1:39" s="6" customFormat="1" ht="13.5">
      <c r="A34" s="6">
        <v>32</v>
      </c>
      <c r="B34" s="6">
        <f>'名簿'!B32</f>
        <v>0</v>
      </c>
      <c r="C34" s="10"/>
      <c r="D34" s="10"/>
      <c r="E34" s="11"/>
      <c r="F34" s="11"/>
      <c r="G34" s="10"/>
      <c r="H34" s="10"/>
      <c r="I34" s="11"/>
      <c r="J34" s="11"/>
      <c r="K34" s="11"/>
      <c r="L34" s="11"/>
      <c r="M34" s="10"/>
      <c r="N34" s="10"/>
      <c r="O34" s="10"/>
      <c r="P34" s="10"/>
      <c r="Q34" s="10"/>
      <c r="R34" s="7">
        <f t="shared" si="4"/>
        <v>0</v>
      </c>
      <c r="S34" s="8" t="e">
        <f t="shared" si="5"/>
        <v>#DIV/0!</v>
      </c>
      <c r="T34" s="9" t="e">
        <f t="shared" si="6"/>
        <v>#DIV/0!</v>
      </c>
      <c r="U34" s="7"/>
      <c r="V34" s="7">
        <f t="shared" si="0"/>
        <v>0</v>
      </c>
      <c r="W34" s="8" t="e">
        <f t="shared" si="7"/>
        <v>#DIV/0!</v>
      </c>
      <c r="X34" s="9" t="e">
        <f t="shared" si="8"/>
        <v>#DIV/0!</v>
      </c>
      <c r="Y34" s="7"/>
      <c r="Z34" s="7">
        <f t="shared" si="1"/>
        <v>0</v>
      </c>
      <c r="AA34" s="8" t="e">
        <f t="shared" si="9"/>
        <v>#DIV/0!</v>
      </c>
      <c r="AB34" s="9" t="e">
        <f t="shared" si="10"/>
        <v>#DIV/0!</v>
      </c>
      <c r="AC34" s="7"/>
      <c r="AD34" s="7">
        <f t="shared" si="2"/>
        <v>0</v>
      </c>
      <c r="AE34" s="8" t="e">
        <f t="shared" si="11"/>
        <v>#DIV/0!</v>
      </c>
      <c r="AF34" s="9" t="e">
        <f t="shared" si="12"/>
        <v>#DIV/0!</v>
      </c>
      <c r="AG34" s="7"/>
      <c r="AH34" s="7">
        <f t="shared" si="3"/>
        <v>0</v>
      </c>
      <c r="AI34" s="8" t="e">
        <f t="shared" si="13"/>
        <v>#DIV/0!</v>
      </c>
      <c r="AJ34" s="9" t="e">
        <f t="shared" si="14"/>
        <v>#DIV/0!</v>
      </c>
      <c r="AK34" s="7">
        <f t="shared" si="15"/>
        <v>1</v>
      </c>
      <c r="AM34" s="12"/>
    </row>
    <row r="35" spans="1:39" s="6" customFormat="1" ht="13.5">
      <c r="A35" s="6">
        <v>33</v>
      </c>
      <c r="B35" s="6">
        <f>'名簿'!B33</f>
        <v>0</v>
      </c>
      <c r="C35" s="10"/>
      <c r="D35" s="10"/>
      <c r="E35" s="11"/>
      <c r="F35" s="11"/>
      <c r="G35" s="10"/>
      <c r="H35" s="10"/>
      <c r="I35" s="11"/>
      <c r="J35" s="11"/>
      <c r="K35" s="11"/>
      <c r="L35" s="11"/>
      <c r="M35" s="10"/>
      <c r="N35" s="10"/>
      <c r="O35" s="10"/>
      <c r="P35" s="10"/>
      <c r="Q35" s="10"/>
      <c r="R35" s="7">
        <f t="shared" si="4"/>
        <v>0</v>
      </c>
      <c r="S35" s="8" t="e">
        <f t="shared" si="5"/>
        <v>#DIV/0!</v>
      </c>
      <c r="T35" s="9" t="e">
        <f t="shared" si="6"/>
        <v>#DIV/0!</v>
      </c>
      <c r="U35" s="7"/>
      <c r="V35" s="7">
        <f t="shared" si="0"/>
        <v>0</v>
      </c>
      <c r="W35" s="8" t="e">
        <f t="shared" si="7"/>
        <v>#DIV/0!</v>
      </c>
      <c r="X35" s="9" t="e">
        <f t="shared" si="8"/>
        <v>#DIV/0!</v>
      </c>
      <c r="Y35" s="7"/>
      <c r="Z35" s="7">
        <f t="shared" si="1"/>
        <v>0</v>
      </c>
      <c r="AA35" s="8" t="e">
        <f t="shared" si="9"/>
        <v>#DIV/0!</v>
      </c>
      <c r="AB35" s="9" t="e">
        <f t="shared" si="10"/>
        <v>#DIV/0!</v>
      </c>
      <c r="AC35" s="7"/>
      <c r="AD35" s="7">
        <f t="shared" si="2"/>
        <v>0</v>
      </c>
      <c r="AE35" s="8" t="e">
        <f t="shared" si="11"/>
        <v>#DIV/0!</v>
      </c>
      <c r="AF35" s="9" t="e">
        <f t="shared" si="12"/>
        <v>#DIV/0!</v>
      </c>
      <c r="AG35" s="7"/>
      <c r="AH35" s="7">
        <f t="shared" si="3"/>
        <v>0</v>
      </c>
      <c r="AI35" s="8" t="e">
        <f t="shared" si="13"/>
        <v>#DIV/0!</v>
      </c>
      <c r="AJ35" s="9" t="e">
        <f t="shared" si="14"/>
        <v>#DIV/0!</v>
      </c>
      <c r="AK35" s="7">
        <f t="shared" si="15"/>
        <v>1</v>
      </c>
      <c r="AM35" s="12"/>
    </row>
    <row r="36" spans="1:39" s="6" customFormat="1" ht="13.5">
      <c r="A36" s="6">
        <v>34</v>
      </c>
      <c r="B36" s="6">
        <f>'名簿'!B34</f>
        <v>0</v>
      </c>
      <c r="C36" s="10"/>
      <c r="D36" s="10"/>
      <c r="E36" s="11"/>
      <c r="F36" s="11"/>
      <c r="G36" s="10"/>
      <c r="H36" s="10"/>
      <c r="I36" s="11"/>
      <c r="J36" s="11"/>
      <c r="K36" s="11"/>
      <c r="L36" s="11"/>
      <c r="M36" s="10"/>
      <c r="N36" s="10"/>
      <c r="O36" s="10"/>
      <c r="P36" s="10"/>
      <c r="Q36" s="10"/>
      <c r="R36" s="7">
        <f t="shared" si="4"/>
        <v>0</v>
      </c>
      <c r="S36" s="8" t="e">
        <f t="shared" si="5"/>
        <v>#DIV/0!</v>
      </c>
      <c r="T36" s="9" t="e">
        <f t="shared" si="6"/>
        <v>#DIV/0!</v>
      </c>
      <c r="U36" s="7"/>
      <c r="V36" s="7">
        <f t="shared" si="0"/>
        <v>0</v>
      </c>
      <c r="W36" s="8" t="e">
        <f t="shared" si="7"/>
        <v>#DIV/0!</v>
      </c>
      <c r="X36" s="9" t="e">
        <f t="shared" si="8"/>
        <v>#DIV/0!</v>
      </c>
      <c r="Y36" s="7"/>
      <c r="Z36" s="7">
        <f t="shared" si="1"/>
        <v>0</v>
      </c>
      <c r="AA36" s="8" t="e">
        <f t="shared" si="9"/>
        <v>#DIV/0!</v>
      </c>
      <c r="AB36" s="9" t="e">
        <f t="shared" si="10"/>
        <v>#DIV/0!</v>
      </c>
      <c r="AC36" s="7"/>
      <c r="AD36" s="7">
        <f t="shared" si="2"/>
        <v>0</v>
      </c>
      <c r="AE36" s="8" t="e">
        <f t="shared" si="11"/>
        <v>#DIV/0!</v>
      </c>
      <c r="AF36" s="9" t="e">
        <f t="shared" si="12"/>
        <v>#DIV/0!</v>
      </c>
      <c r="AG36" s="7"/>
      <c r="AH36" s="7">
        <f t="shared" si="3"/>
        <v>0</v>
      </c>
      <c r="AI36" s="8" t="e">
        <f t="shared" si="13"/>
        <v>#DIV/0!</v>
      </c>
      <c r="AJ36" s="9" t="e">
        <f t="shared" si="14"/>
        <v>#DIV/0!</v>
      </c>
      <c r="AK36" s="7">
        <f t="shared" si="15"/>
        <v>1</v>
      </c>
      <c r="AM36" s="12"/>
    </row>
    <row r="37" spans="1:39" s="6" customFormat="1" ht="13.5">
      <c r="A37" s="6">
        <v>35</v>
      </c>
      <c r="B37" s="6">
        <f>'名簿'!B35</f>
        <v>0</v>
      </c>
      <c r="C37" s="10"/>
      <c r="D37" s="10"/>
      <c r="E37" s="11"/>
      <c r="F37" s="11"/>
      <c r="G37" s="10"/>
      <c r="H37" s="10"/>
      <c r="I37" s="11"/>
      <c r="J37" s="11"/>
      <c r="K37" s="11"/>
      <c r="L37" s="11"/>
      <c r="M37" s="10"/>
      <c r="N37" s="10"/>
      <c r="O37" s="10"/>
      <c r="P37" s="10"/>
      <c r="Q37" s="10"/>
      <c r="R37" s="7">
        <f t="shared" si="4"/>
        <v>0</v>
      </c>
      <c r="S37" s="8" t="e">
        <f t="shared" si="5"/>
        <v>#DIV/0!</v>
      </c>
      <c r="T37" s="9" t="e">
        <f t="shared" si="6"/>
        <v>#DIV/0!</v>
      </c>
      <c r="U37" s="7"/>
      <c r="V37" s="7">
        <f t="shared" si="0"/>
        <v>0</v>
      </c>
      <c r="W37" s="8" t="e">
        <f t="shared" si="7"/>
        <v>#DIV/0!</v>
      </c>
      <c r="X37" s="9" t="e">
        <f t="shared" si="8"/>
        <v>#DIV/0!</v>
      </c>
      <c r="Y37" s="7"/>
      <c r="Z37" s="7">
        <f t="shared" si="1"/>
        <v>0</v>
      </c>
      <c r="AA37" s="8" t="e">
        <f t="shared" si="9"/>
        <v>#DIV/0!</v>
      </c>
      <c r="AB37" s="9" t="e">
        <f t="shared" si="10"/>
        <v>#DIV/0!</v>
      </c>
      <c r="AC37" s="7"/>
      <c r="AD37" s="7">
        <f t="shared" si="2"/>
        <v>0</v>
      </c>
      <c r="AE37" s="8" t="e">
        <f t="shared" si="11"/>
        <v>#DIV/0!</v>
      </c>
      <c r="AF37" s="9" t="e">
        <f t="shared" si="12"/>
        <v>#DIV/0!</v>
      </c>
      <c r="AG37" s="7"/>
      <c r="AH37" s="7">
        <f t="shared" si="3"/>
        <v>0</v>
      </c>
      <c r="AI37" s="8" t="e">
        <f t="shared" si="13"/>
        <v>#DIV/0!</v>
      </c>
      <c r="AJ37" s="9" t="e">
        <f t="shared" si="14"/>
        <v>#DIV/0!</v>
      </c>
      <c r="AK37" s="7">
        <f t="shared" si="15"/>
        <v>1</v>
      </c>
      <c r="AM37" s="12"/>
    </row>
    <row r="38" spans="1:39" s="6" customFormat="1" ht="13.5">
      <c r="A38" s="6">
        <v>36</v>
      </c>
      <c r="B38" s="6">
        <f>'名簿'!B36</f>
        <v>0</v>
      </c>
      <c r="C38" s="10"/>
      <c r="D38" s="10"/>
      <c r="E38" s="11"/>
      <c r="F38" s="11"/>
      <c r="G38" s="10"/>
      <c r="H38" s="10"/>
      <c r="I38" s="11"/>
      <c r="J38" s="11"/>
      <c r="K38" s="11"/>
      <c r="L38" s="11"/>
      <c r="M38" s="10"/>
      <c r="N38" s="10"/>
      <c r="O38" s="10"/>
      <c r="P38" s="10"/>
      <c r="Q38" s="10"/>
      <c r="R38" s="7">
        <f t="shared" si="4"/>
        <v>0</v>
      </c>
      <c r="S38" s="8" t="e">
        <f t="shared" si="5"/>
        <v>#DIV/0!</v>
      </c>
      <c r="T38" s="9" t="e">
        <f t="shared" si="6"/>
        <v>#DIV/0!</v>
      </c>
      <c r="U38" s="7"/>
      <c r="V38" s="7">
        <f t="shared" si="0"/>
        <v>0</v>
      </c>
      <c r="W38" s="8" t="e">
        <f t="shared" si="7"/>
        <v>#DIV/0!</v>
      </c>
      <c r="X38" s="9" t="e">
        <f t="shared" si="8"/>
        <v>#DIV/0!</v>
      </c>
      <c r="Y38" s="7"/>
      <c r="Z38" s="7">
        <f t="shared" si="1"/>
        <v>0</v>
      </c>
      <c r="AA38" s="8" t="e">
        <f t="shared" si="9"/>
        <v>#DIV/0!</v>
      </c>
      <c r="AB38" s="9" t="e">
        <f t="shared" si="10"/>
        <v>#DIV/0!</v>
      </c>
      <c r="AC38" s="7"/>
      <c r="AD38" s="7">
        <f t="shared" si="2"/>
        <v>0</v>
      </c>
      <c r="AE38" s="8" t="e">
        <f t="shared" si="11"/>
        <v>#DIV/0!</v>
      </c>
      <c r="AF38" s="9" t="e">
        <f t="shared" si="12"/>
        <v>#DIV/0!</v>
      </c>
      <c r="AG38" s="7"/>
      <c r="AH38" s="7">
        <f t="shared" si="3"/>
        <v>0</v>
      </c>
      <c r="AI38" s="8" t="e">
        <f t="shared" si="13"/>
        <v>#DIV/0!</v>
      </c>
      <c r="AJ38" s="9" t="e">
        <f t="shared" si="14"/>
        <v>#DIV/0!</v>
      </c>
      <c r="AK38" s="7">
        <f t="shared" si="15"/>
        <v>1</v>
      </c>
      <c r="AM38" s="12"/>
    </row>
    <row r="39" spans="1:39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7">
        <f t="shared" si="4"/>
        <v>0</v>
      </c>
      <c r="S39" s="8" t="e">
        <f t="shared" si="5"/>
        <v>#DIV/0!</v>
      </c>
      <c r="T39" s="9" t="e">
        <f t="shared" si="6"/>
        <v>#DIV/0!</v>
      </c>
      <c r="U39" s="7"/>
      <c r="V39" s="7">
        <f t="shared" si="0"/>
        <v>0</v>
      </c>
      <c r="W39" s="8" t="e">
        <f t="shared" si="7"/>
        <v>#DIV/0!</v>
      </c>
      <c r="X39" s="9" t="e">
        <f t="shared" si="8"/>
        <v>#DIV/0!</v>
      </c>
      <c r="Y39" s="7"/>
      <c r="Z39" s="7">
        <f t="shared" si="1"/>
        <v>0</v>
      </c>
      <c r="AA39" s="8" t="e">
        <f t="shared" si="9"/>
        <v>#DIV/0!</v>
      </c>
      <c r="AB39" s="9" t="e">
        <f t="shared" si="10"/>
        <v>#DIV/0!</v>
      </c>
      <c r="AC39" s="7"/>
      <c r="AD39" s="7">
        <f t="shared" si="2"/>
        <v>0</v>
      </c>
      <c r="AE39" s="8" t="e">
        <f t="shared" si="11"/>
        <v>#DIV/0!</v>
      </c>
      <c r="AF39" s="9" t="e">
        <f t="shared" si="12"/>
        <v>#DIV/0!</v>
      </c>
      <c r="AG39" s="7"/>
      <c r="AH39" s="7">
        <f t="shared" si="3"/>
        <v>0</v>
      </c>
      <c r="AI39" s="8" t="e">
        <f t="shared" si="13"/>
        <v>#DIV/0!</v>
      </c>
      <c r="AJ39" s="9" t="e">
        <f t="shared" si="14"/>
        <v>#DIV/0!</v>
      </c>
      <c r="AK39" s="7">
        <f t="shared" si="15"/>
        <v>1</v>
      </c>
      <c r="AM39" s="12"/>
    </row>
    <row r="40" spans="1:39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7">
        <f t="shared" si="4"/>
        <v>0</v>
      </c>
      <c r="S40" s="8" t="e">
        <f t="shared" si="5"/>
        <v>#DIV/0!</v>
      </c>
      <c r="T40" s="9" t="e">
        <f t="shared" si="6"/>
        <v>#DIV/0!</v>
      </c>
      <c r="U40" s="7"/>
      <c r="V40" s="7">
        <f t="shared" si="0"/>
        <v>0</v>
      </c>
      <c r="W40" s="8" t="e">
        <f t="shared" si="7"/>
        <v>#DIV/0!</v>
      </c>
      <c r="X40" s="9" t="e">
        <f t="shared" si="8"/>
        <v>#DIV/0!</v>
      </c>
      <c r="Y40" s="7"/>
      <c r="Z40" s="7">
        <f t="shared" si="1"/>
        <v>0</v>
      </c>
      <c r="AA40" s="8" t="e">
        <f t="shared" si="9"/>
        <v>#DIV/0!</v>
      </c>
      <c r="AB40" s="9" t="e">
        <f t="shared" si="10"/>
        <v>#DIV/0!</v>
      </c>
      <c r="AC40" s="7"/>
      <c r="AD40" s="7">
        <f t="shared" si="2"/>
        <v>0</v>
      </c>
      <c r="AE40" s="8" t="e">
        <f t="shared" si="11"/>
        <v>#DIV/0!</v>
      </c>
      <c r="AF40" s="9" t="e">
        <f t="shared" si="12"/>
        <v>#DIV/0!</v>
      </c>
      <c r="AG40" s="7"/>
      <c r="AH40" s="7">
        <f t="shared" si="3"/>
        <v>0</v>
      </c>
      <c r="AI40" s="8" t="e">
        <f t="shared" si="13"/>
        <v>#DIV/0!</v>
      </c>
      <c r="AJ40" s="9" t="e">
        <f t="shared" si="14"/>
        <v>#DIV/0!</v>
      </c>
      <c r="AK40" s="7">
        <f t="shared" si="15"/>
        <v>1</v>
      </c>
      <c r="AM40" s="12"/>
    </row>
    <row r="41" spans="1:39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7">
        <f t="shared" si="4"/>
        <v>0</v>
      </c>
      <c r="S41" s="8" t="e">
        <f t="shared" si="5"/>
        <v>#DIV/0!</v>
      </c>
      <c r="T41" s="9" t="e">
        <f t="shared" si="6"/>
        <v>#DIV/0!</v>
      </c>
      <c r="U41" s="7"/>
      <c r="V41" s="7">
        <f t="shared" si="0"/>
        <v>0</v>
      </c>
      <c r="W41" s="8" t="e">
        <f t="shared" si="7"/>
        <v>#DIV/0!</v>
      </c>
      <c r="X41" s="9" t="e">
        <f t="shared" si="8"/>
        <v>#DIV/0!</v>
      </c>
      <c r="Y41" s="7"/>
      <c r="Z41" s="7">
        <f t="shared" si="1"/>
        <v>0</v>
      </c>
      <c r="AA41" s="8" t="e">
        <f t="shared" si="9"/>
        <v>#DIV/0!</v>
      </c>
      <c r="AB41" s="9" t="e">
        <f t="shared" si="10"/>
        <v>#DIV/0!</v>
      </c>
      <c r="AC41" s="7"/>
      <c r="AD41" s="7">
        <f t="shared" si="2"/>
        <v>0</v>
      </c>
      <c r="AE41" s="8" t="e">
        <f t="shared" si="11"/>
        <v>#DIV/0!</v>
      </c>
      <c r="AF41" s="9" t="e">
        <f t="shared" si="12"/>
        <v>#DIV/0!</v>
      </c>
      <c r="AG41" s="7"/>
      <c r="AH41" s="7">
        <f t="shared" si="3"/>
        <v>0</v>
      </c>
      <c r="AI41" s="8" t="e">
        <f t="shared" si="13"/>
        <v>#DIV/0!</v>
      </c>
      <c r="AJ41" s="9" t="e">
        <f t="shared" si="14"/>
        <v>#DIV/0!</v>
      </c>
      <c r="AK41" s="7">
        <f t="shared" si="15"/>
        <v>1</v>
      </c>
      <c r="AM41" s="12"/>
    </row>
    <row r="42" spans="1:39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">
        <f t="shared" si="4"/>
        <v>0</v>
      </c>
      <c r="S42" s="8" t="e">
        <f t="shared" si="5"/>
        <v>#DIV/0!</v>
      </c>
      <c r="T42" s="9" t="e">
        <f t="shared" si="6"/>
        <v>#DIV/0!</v>
      </c>
      <c r="U42" s="7"/>
      <c r="V42" s="7">
        <f t="shared" si="0"/>
        <v>0</v>
      </c>
      <c r="W42" s="8" t="e">
        <f t="shared" si="7"/>
        <v>#DIV/0!</v>
      </c>
      <c r="X42" s="9" t="e">
        <f t="shared" si="8"/>
        <v>#DIV/0!</v>
      </c>
      <c r="Y42" s="7"/>
      <c r="Z42" s="7">
        <f t="shared" si="1"/>
        <v>0</v>
      </c>
      <c r="AA42" s="8" t="e">
        <f t="shared" si="9"/>
        <v>#DIV/0!</v>
      </c>
      <c r="AB42" s="9" t="e">
        <f t="shared" si="10"/>
        <v>#DIV/0!</v>
      </c>
      <c r="AC42" s="7"/>
      <c r="AD42" s="7">
        <f t="shared" si="2"/>
        <v>0</v>
      </c>
      <c r="AE42" s="8" t="e">
        <f t="shared" si="11"/>
        <v>#DIV/0!</v>
      </c>
      <c r="AF42" s="9" t="e">
        <f t="shared" si="12"/>
        <v>#DIV/0!</v>
      </c>
      <c r="AG42" s="7"/>
      <c r="AH42" s="7">
        <f t="shared" si="3"/>
        <v>0</v>
      </c>
      <c r="AI42" s="8" t="e">
        <f t="shared" si="13"/>
        <v>#DIV/0!</v>
      </c>
      <c r="AJ42" s="9" t="e">
        <f t="shared" si="14"/>
        <v>#DIV/0!</v>
      </c>
      <c r="AK42" s="7">
        <f t="shared" si="15"/>
        <v>1</v>
      </c>
      <c r="AM42" s="12"/>
    </row>
    <row r="43" spans="3:39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"/>
      <c r="S43" s="7"/>
      <c r="T43" s="9"/>
      <c r="U43" s="7"/>
      <c r="V43" s="7"/>
      <c r="W43" s="7"/>
      <c r="X43" s="9"/>
      <c r="Y43" s="7"/>
      <c r="Z43" s="7"/>
      <c r="AA43" s="7"/>
      <c r="AB43" s="9"/>
      <c r="AC43" s="7"/>
      <c r="AD43" s="7"/>
      <c r="AE43" s="7"/>
      <c r="AF43" s="9"/>
      <c r="AG43" s="7"/>
      <c r="AH43" s="7"/>
      <c r="AI43" s="8"/>
      <c r="AJ43" s="9"/>
      <c r="AK43" s="7"/>
      <c r="AM43" s="12"/>
    </row>
  </sheetData>
  <sheetProtection sheet="1" objects="1" scenarios="1"/>
  <printOptions gridLines="1"/>
  <pageMargins left="0.787" right="0.787" top="0.984" bottom="0.984" header="0.512" footer="0.512"/>
  <pageSetup horizontalDpi="600" verticalDpi="600" orientation="landscape" paperSize="9" scale="65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pane xSplit="2" ySplit="1" topLeftCell="P2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W8" sqref="W8"/>
    </sheetView>
  </sheetViews>
  <sheetFormatPr defaultColWidth="9.00390625" defaultRowHeight="13.5"/>
  <cols>
    <col min="1" max="1" width="4.875" style="6" customWidth="1"/>
    <col min="2" max="2" width="13.00390625" style="6" customWidth="1"/>
    <col min="3" max="4" width="7.625" style="6" customWidth="1"/>
    <col min="5" max="5" width="7.625" style="12" customWidth="1"/>
    <col min="6" max="6" width="7.625" style="7" customWidth="1"/>
    <col min="7" max="7" width="4.375" style="9" customWidth="1"/>
    <col min="8" max="11" width="7.625" style="7" customWidth="1"/>
    <col min="12" max="12" width="4.125" style="9" customWidth="1"/>
    <col min="13" max="16" width="7.625" style="7" customWidth="1"/>
    <col min="17" max="17" width="4.625" style="9" customWidth="1"/>
    <col min="18" max="21" width="7.625" style="7" customWidth="1"/>
    <col min="22" max="22" width="4.25390625" style="18" customWidth="1"/>
    <col min="23" max="23" width="5.75390625" style="17" customWidth="1"/>
    <col min="24" max="25" width="5.375" style="17" customWidth="1"/>
    <col min="26" max="26" width="4.375" style="17" customWidth="1"/>
    <col min="27" max="27" width="4.375" style="34" customWidth="1"/>
    <col min="28" max="28" width="4.375" style="17" customWidth="1"/>
    <col min="29" max="30" width="9.00390625" style="15" customWidth="1"/>
    <col min="31" max="31" width="3.00390625" style="15" customWidth="1"/>
    <col min="32" max="32" width="5.25390625" style="15" customWidth="1"/>
    <col min="33" max="16384" width="9.00390625" style="15" customWidth="1"/>
  </cols>
  <sheetData>
    <row r="1" spans="1:32" ht="54">
      <c r="A1" s="1" t="s">
        <v>3</v>
      </c>
      <c r="B1" s="6" t="s">
        <v>1</v>
      </c>
      <c r="C1" s="1" t="s">
        <v>46</v>
      </c>
      <c r="D1" s="1" t="s">
        <v>47</v>
      </c>
      <c r="E1" s="21" t="s">
        <v>48</v>
      </c>
      <c r="F1" s="3" t="s">
        <v>49</v>
      </c>
      <c r="G1" s="4" t="s">
        <v>143</v>
      </c>
      <c r="H1" s="3" t="s">
        <v>18</v>
      </c>
      <c r="I1" s="3" t="s">
        <v>19</v>
      </c>
      <c r="J1" s="3" t="s">
        <v>20</v>
      </c>
      <c r="K1" s="3" t="s">
        <v>49</v>
      </c>
      <c r="L1" s="4" t="s">
        <v>7</v>
      </c>
      <c r="M1" s="3" t="s">
        <v>28</v>
      </c>
      <c r="N1" s="3" t="s">
        <v>19</v>
      </c>
      <c r="O1" s="3" t="s">
        <v>20</v>
      </c>
      <c r="P1" s="3" t="s">
        <v>49</v>
      </c>
      <c r="Q1" s="4" t="s">
        <v>8</v>
      </c>
      <c r="R1" s="3" t="s">
        <v>17</v>
      </c>
      <c r="S1" s="3" t="s">
        <v>19</v>
      </c>
      <c r="T1" s="3" t="s">
        <v>20</v>
      </c>
      <c r="U1" s="3" t="s">
        <v>45</v>
      </c>
      <c r="V1" s="4" t="s">
        <v>10</v>
      </c>
      <c r="W1" s="3" t="s">
        <v>36</v>
      </c>
      <c r="X1" s="3" t="s">
        <v>22</v>
      </c>
      <c r="Y1" s="3" t="s">
        <v>24</v>
      </c>
      <c r="Z1" s="3" t="s">
        <v>37</v>
      </c>
      <c r="AA1" s="32" t="s">
        <v>25</v>
      </c>
      <c r="AB1" s="3" t="s">
        <v>26</v>
      </c>
      <c r="AE1" s="17"/>
      <c r="AF1" s="22" t="s">
        <v>144</v>
      </c>
    </row>
    <row r="2" spans="1:32" ht="13.5">
      <c r="A2" s="6">
        <v>1</v>
      </c>
      <c r="B2" s="6">
        <f>'名簿'!B1</f>
        <v>0</v>
      </c>
      <c r="C2" s="12" t="e">
        <f>SUMIF('１学期国語'!$C$1:$AR$1,"*話す聞く到達率",'１学期国語'!C3:AR3)</f>
        <v>#DIV/0!</v>
      </c>
      <c r="D2" s="12" t="e">
        <f>SUMIF('2学期国語'!$C$1:$AR$1,"*話す聞く到達率",'2学期国語'!C3:AR3)</f>
        <v>#DIV/0!</v>
      </c>
      <c r="E2" s="12" t="e">
        <f>SUMIF('3学期国語'!$C$1:$AR$1,"*話す聞く到達率",'3学期国語'!C3:AR3)</f>
        <v>#DIV/0!</v>
      </c>
      <c r="F2" s="8" t="e">
        <f>AVERAGE(C2:E2)</f>
        <v>#DIV/0!</v>
      </c>
      <c r="G2" s="23" t="e">
        <f>VLOOKUP(F2,$AC$3:$AD$6,2)</f>
        <v>#DIV/0!</v>
      </c>
      <c r="H2" s="12" t="e">
        <f>SUMIF('１学期国語'!$C$1:$AR$1,"*書く到達率",'１学期国語'!C3:AR3)</f>
        <v>#DIV/0!</v>
      </c>
      <c r="I2" s="12" t="e">
        <f>SUMIF('2学期国語'!$C$1:$AR$1,"*書く到達率",'2学期国語'!C3:AR3)</f>
        <v>#DIV/0!</v>
      </c>
      <c r="J2" s="12" t="e">
        <f>SUMIF('3学期国語'!$C$1:$AR$1,"*書く到達率",'3学期国語'!C3:AR3)</f>
        <v>#DIV/0!</v>
      </c>
      <c r="K2" s="8" t="e">
        <f>AVERAGE(H2:J2)</f>
        <v>#DIV/0!</v>
      </c>
      <c r="L2" s="23" t="e">
        <f>VLOOKUP(K2,$AC$3:$AD$6,2)</f>
        <v>#DIV/0!</v>
      </c>
      <c r="M2" s="12" t="e">
        <f>SUMIF('１学期国語'!$C$1:$AR$1,"*読む到達率",'１学期国語'!C3:AR3)</f>
        <v>#DIV/0!</v>
      </c>
      <c r="N2" s="12" t="e">
        <f>SUMIF('2学期国語'!$C$1:$AR$1,"*読む到達率",'2学期国語'!C3:AR3)</f>
        <v>#DIV/0!</v>
      </c>
      <c r="O2" s="12" t="e">
        <f>SUMIF('3学期国語'!$C$1:$AR$1,"*読む到達率",'3学期国語'!C3:AR3)</f>
        <v>#DIV/0!</v>
      </c>
      <c r="P2" s="8" t="e">
        <f>AVERAGE(M2:O2)</f>
        <v>#DIV/0!</v>
      </c>
      <c r="Q2" s="23" t="e">
        <f>VLOOKUP(P2,$AC$3:$AD$6,2)</f>
        <v>#DIV/0!</v>
      </c>
      <c r="R2" s="12" t="e">
        <f>SUMIF('１学期国語'!$C$1:$AR$1,"*言語到達率",'１学期国語'!C3:AR3)</f>
        <v>#DIV/0!</v>
      </c>
      <c r="S2" s="12" t="e">
        <f>SUMIF('2学期国語'!$C$1:$AR$1,"*言語到達率",'2学期国語'!C3:AR3)</f>
        <v>#DIV/0!</v>
      </c>
      <c r="T2" s="12" t="e">
        <f>SUMIF('3学期国語'!$C$1:$AR$1,"*言語到達率",'3学期国語'!C3:AR3)</f>
        <v>#DIV/0!</v>
      </c>
      <c r="U2" s="8" t="e">
        <f>AVERAGE(R2:T2)</f>
        <v>#DIV/0!</v>
      </c>
      <c r="V2" s="23" t="e">
        <f>VLOOKUP(U2,$AC$3:$AD$6,2)</f>
        <v>#DIV/0!</v>
      </c>
      <c r="W2" s="12" t="e">
        <f>SUMIF('１学期国語'!$C$1:$AR$1,"*合計到達率",'１学期国語'!C3:AR3)</f>
        <v>#DIV/0!</v>
      </c>
      <c r="X2" s="12" t="e">
        <f>SUMIF('2学期国語'!$C$1:$AR$1,"*合計到達率",'2学期国語'!C3:AR3)</f>
        <v>#DIV/0!</v>
      </c>
      <c r="Y2" s="12" t="e">
        <f>SUMIF('3学期国語'!$C$1:$AR$1,"*合計到達率",'3学期国語'!C3:AR3)</f>
        <v>#DIV/0!</v>
      </c>
      <c r="Z2" s="8" t="e">
        <f>AVERAGE(W2:Y2)</f>
        <v>#DIV/0!</v>
      </c>
      <c r="AA2" s="33" t="e">
        <f>VLOOKUP(Z2,$AC$8:$AD$11,2)</f>
        <v>#DIV/0!</v>
      </c>
      <c r="AB2" s="7" t="e">
        <f>RANK(Z2,$Z$2:$Z$41)</f>
        <v>#DIV/0!</v>
      </c>
      <c r="AE2" s="17" t="s">
        <v>137</v>
      </c>
      <c r="AF2" s="15">
        <f>COUNTIF($G$2:$G$50,"a")</f>
        <v>0</v>
      </c>
    </row>
    <row r="3" spans="1:32" ht="13.5">
      <c r="A3" s="6">
        <v>2</v>
      </c>
      <c r="B3" s="6">
        <f>'名簿'!B2</f>
        <v>0</v>
      </c>
      <c r="C3" s="12" t="e">
        <f>SUMIF('１学期国語'!$C$1:$AR$1,"*話す聞く到達率",'１学期国語'!C4:AR4)</f>
        <v>#DIV/0!</v>
      </c>
      <c r="D3" s="12" t="e">
        <f>SUMIF('2学期国語'!$C$1:$AR$1,"*話す聞く到達率",'2学期国語'!C4:AR4)</f>
        <v>#DIV/0!</v>
      </c>
      <c r="E3" s="12" t="e">
        <f>SUMIF('3学期国語'!$C$1:$AR$1,"*話す聞く到達率",'3学期国語'!C4:AR4)</f>
        <v>#DIV/0!</v>
      </c>
      <c r="F3" s="8" t="e">
        <f aca="true" t="shared" si="0" ref="F3:F41">AVERAGE(C3:E3)</f>
        <v>#DIV/0!</v>
      </c>
      <c r="G3" s="23" t="e">
        <f aca="true" t="shared" si="1" ref="G3:G41">VLOOKUP(F3,$AC$3:$AD$6,2)</f>
        <v>#DIV/0!</v>
      </c>
      <c r="H3" s="12" t="e">
        <f>SUMIF('１学期国語'!$C$1:$AR$1,"*書く到達率",'１学期国語'!C4:AR4)</f>
        <v>#DIV/0!</v>
      </c>
      <c r="I3" s="12" t="e">
        <f>SUMIF('2学期国語'!$C$1:$AR$1,"*書く到達率",'2学期国語'!C4:AR4)</f>
        <v>#DIV/0!</v>
      </c>
      <c r="J3" s="12" t="e">
        <f>SUMIF('3学期国語'!$C$1:$AR$1,"*書く到達率",'3学期国語'!C4:AR4)</f>
        <v>#DIV/0!</v>
      </c>
      <c r="K3" s="8" t="e">
        <f aca="true" t="shared" si="2" ref="K3:K41">AVERAGE(H3:J3)</f>
        <v>#DIV/0!</v>
      </c>
      <c r="L3" s="23" t="e">
        <f aca="true" t="shared" si="3" ref="L3:L41">VLOOKUP(K3,$AC$3:$AD$6,2)</f>
        <v>#DIV/0!</v>
      </c>
      <c r="M3" s="12" t="e">
        <f>SUMIF('１学期国語'!$C$1:$AR$1,"*読む到達率",'１学期国語'!C4:AR4)</f>
        <v>#DIV/0!</v>
      </c>
      <c r="N3" s="12" t="e">
        <f>SUMIF('2学期国語'!$C$1:$AR$1,"*読む到達率",'2学期国語'!C4:AR4)</f>
        <v>#DIV/0!</v>
      </c>
      <c r="O3" s="12" t="e">
        <f>SUMIF('3学期国語'!$C$1:$AR$1,"*読む到達率",'3学期国語'!C4:AR4)</f>
        <v>#DIV/0!</v>
      </c>
      <c r="P3" s="8" t="e">
        <f aca="true" t="shared" si="4" ref="P3:P41">AVERAGE(M3:O3)</f>
        <v>#DIV/0!</v>
      </c>
      <c r="Q3" s="23" t="e">
        <f aca="true" t="shared" si="5" ref="Q3:Q41">VLOOKUP(P3,$AC$3:$AD$6,2)</f>
        <v>#DIV/0!</v>
      </c>
      <c r="R3" s="12" t="e">
        <f>SUMIF('１学期国語'!$C$1:$AR$1,"*言語到達率",'１学期国語'!C4:AR4)</f>
        <v>#DIV/0!</v>
      </c>
      <c r="S3" s="12" t="e">
        <f>SUMIF('2学期国語'!$C$1:$AR$1,"*言語到達率",'2学期国語'!C4:AR4)</f>
        <v>#DIV/0!</v>
      </c>
      <c r="T3" s="12" t="e">
        <f>SUMIF('3学期国語'!$C$1:$AR$1,"*言語到達率",'3学期国語'!C4:AR4)</f>
        <v>#DIV/0!</v>
      </c>
      <c r="U3" s="8" t="e">
        <f aca="true" t="shared" si="6" ref="U3:U41">AVERAGE(R3:T3)</f>
        <v>#DIV/0!</v>
      </c>
      <c r="V3" s="23" t="e">
        <f aca="true" t="shared" si="7" ref="V3:V41">VLOOKUP(U3,$AC$3:$AD$6,2)</f>
        <v>#DIV/0!</v>
      </c>
      <c r="W3" s="12" t="e">
        <f>SUMIF('１学期国語'!$C$1:$AR$1,"*合計到達率",'１学期国語'!C4:AR4)</f>
        <v>#DIV/0!</v>
      </c>
      <c r="X3" s="12" t="e">
        <f>SUMIF('2学期国語'!$C$1:$AR$1,"*合計到達率",'2学期国語'!C4:AR4)</f>
        <v>#DIV/0!</v>
      </c>
      <c r="Y3" s="12" t="e">
        <f>SUMIF('3学期国語'!$C$1:$AR$1,"*合計到達率",'3学期国語'!C4:AR4)</f>
        <v>#DIV/0!</v>
      </c>
      <c r="Z3" s="8" t="e">
        <f aca="true" t="shared" si="8" ref="Z3:Z41">AVERAGE(W3:Y3)</f>
        <v>#DIV/0!</v>
      </c>
      <c r="AA3" s="33" t="e">
        <f aca="true" t="shared" si="9" ref="AA3:AA41">VLOOKUP(Z3,$AC$8:$AD$11,2)</f>
        <v>#DIV/0!</v>
      </c>
      <c r="AB3" s="7" t="e">
        <f aca="true" t="shared" si="10" ref="AB3:AB41">RANK(Z3,$Z$2:$Z$41)</f>
        <v>#DIV/0!</v>
      </c>
      <c r="AC3" s="13">
        <v>0</v>
      </c>
      <c r="AD3" s="14" t="s">
        <v>50</v>
      </c>
      <c r="AE3" s="7" t="s">
        <v>136</v>
      </c>
      <c r="AF3" s="15">
        <f>COUNTIF($G$2:$G$50,"b")</f>
        <v>0</v>
      </c>
    </row>
    <row r="4" spans="1:32" ht="13.5">
      <c r="A4" s="6">
        <v>3</v>
      </c>
      <c r="B4" s="6">
        <f>'名簿'!B3</f>
        <v>0</v>
      </c>
      <c r="C4" s="12" t="e">
        <f>SUMIF('１学期国語'!$C$1:$AR$1,"*話す聞く到達率",'１学期国語'!C5:AR5)</f>
        <v>#DIV/0!</v>
      </c>
      <c r="D4" s="12" t="e">
        <f>SUMIF('2学期国語'!$C$1:$AR$1,"*話す聞く到達率",'2学期国語'!C5:AR5)</f>
        <v>#DIV/0!</v>
      </c>
      <c r="E4" s="12" t="e">
        <f>SUMIF('3学期国語'!$C$1:$AR$1,"*話す聞く到達率",'3学期国語'!C5:AR5)</f>
        <v>#DIV/0!</v>
      </c>
      <c r="F4" s="8" t="e">
        <f t="shared" si="0"/>
        <v>#DIV/0!</v>
      </c>
      <c r="G4" s="23" t="e">
        <f t="shared" si="1"/>
        <v>#DIV/0!</v>
      </c>
      <c r="H4" s="12" t="e">
        <f>SUMIF('１学期国語'!$C$1:$AR$1,"*書く到達率",'１学期国語'!C5:AR5)</f>
        <v>#DIV/0!</v>
      </c>
      <c r="I4" s="12" t="e">
        <f>SUMIF('2学期国語'!$C$1:$AR$1,"*書く到達率",'2学期国語'!C5:AR5)</f>
        <v>#DIV/0!</v>
      </c>
      <c r="J4" s="12" t="e">
        <f>SUMIF('3学期国語'!$C$1:$AR$1,"*書く到達率",'3学期国語'!C5:AR5)</f>
        <v>#DIV/0!</v>
      </c>
      <c r="K4" s="8" t="e">
        <f t="shared" si="2"/>
        <v>#DIV/0!</v>
      </c>
      <c r="L4" s="23" t="e">
        <f t="shared" si="3"/>
        <v>#DIV/0!</v>
      </c>
      <c r="M4" s="12" t="e">
        <f>SUMIF('１学期国語'!$C$1:$AR$1,"*読む到達率",'１学期国語'!C5:AR5)</f>
        <v>#DIV/0!</v>
      </c>
      <c r="N4" s="12" t="e">
        <f>SUMIF('2学期国語'!$C$1:$AR$1,"*読む到達率",'2学期国語'!C5:AR5)</f>
        <v>#DIV/0!</v>
      </c>
      <c r="O4" s="12" t="e">
        <f>SUMIF('3学期国語'!$C$1:$AR$1,"*読む到達率",'3学期国語'!C5:AR5)</f>
        <v>#DIV/0!</v>
      </c>
      <c r="P4" s="8" t="e">
        <f t="shared" si="4"/>
        <v>#DIV/0!</v>
      </c>
      <c r="Q4" s="23" t="e">
        <f t="shared" si="5"/>
        <v>#DIV/0!</v>
      </c>
      <c r="R4" s="12" t="e">
        <f>SUMIF('１学期国語'!$C$1:$AR$1,"*言語到達率",'１学期国語'!C5:AR5)</f>
        <v>#DIV/0!</v>
      </c>
      <c r="S4" s="12" t="e">
        <f>SUMIF('2学期国語'!$C$1:$AR$1,"*言語到達率",'2学期国語'!C5:AR5)</f>
        <v>#DIV/0!</v>
      </c>
      <c r="T4" s="12" t="e">
        <f>SUMIF('3学期国語'!$C$1:$AR$1,"*言語到達率",'3学期国語'!C5:AR5)</f>
        <v>#DIV/0!</v>
      </c>
      <c r="U4" s="8" t="e">
        <f t="shared" si="6"/>
        <v>#DIV/0!</v>
      </c>
      <c r="V4" s="23" t="e">
        <f t="shared" si="7"/>
        <v>#DIV/0!</v>
      </c>
      <c r="W4" s="12" t="e">
        <f>SUMIF('１学期国語'!$C$1:$AR$1,"*合計到達率",'１学期国語'!C5:AR5)</f>
        <v>#DIV/0!</v>
      </c>
      <c r="X4" s="12" t="e">
        <f>SUMIF('2学期国語'!$C$1:$AR$1,"*合計到達率",'2学期国語'!C5:AR5)</f>
        <v>#DIV/0!</v>
      </c>
      <c r="Y4" s="12" t="e">
        <f>SUMIF('3学期国語'!$C$1:$AR$1,"*合計到達率",'3学期国語'!C5:AR5)</f>
        <v>#DIV/0!</v>
      </c>
      <c r="Z4" s="8" t="e">
        <f t="shared" si="8"/>
        <v>#DIV/0!</v>
      </c>
      <c r="AA4" s="33" t="e">
        <f t="shared" si="9"/>
        <v>#DIV/0!</v>
      </c>
      <c r="AB4" s="7" t="e">
        <f t="shared" si="10"/>
        <v>#DIV/0!</v>
      </c>
      <c r="AC4" s="13">
        <v>0.01</v>
      </c>
      <c r="AD4" s="14" t="s">
        <v>135</v>
      </c>
      <c r="AE4" s="7" t="s">
        <v>135</v>
      </c>
      <c r="AF4" s="15">
        <f>COUNTIF($G$2:$G$50,"c")</f>
        <v>0</v>
      </c>
    </row>
    <row r="5" spans="1:32" ht="13.5">
      <c r="A5" s="6">
        <v>4</v>
      </c>
      <c r="B5" s="6">
        <f>'名簿'!B4</f>
        <v>0</v>
      </c>
      <c r="C5" s="12" t="e">
        <f>SUMIF('１学期国語'!$C$1:$AR$1,"*話す聞く到達率",'１学期国語'!C6:AR6)</f>
        <v>#DIV/0!</v>
      </c>
      <c r="D5" s="12" t="e">
        <f>SUMIF('2学期国語'!$C$1:$AR$1,"*話す聞く到達率",'2学期国語'!C6:AR6)</f>
        <v>#DIV/0!</v>
      </c>
      <c r="E5" s="12" t="e">
        <f>SUMIF('3学期国語'!$C$1:$AR$1,"*話す聞く到達率",'3学期国語'!C6:AR6)</f>
        <v>#DIV/0!</v>
      </c>
      <c r="F5" s="8" t="e">
        <f t="shared" si="0"/>
        <v>#DIV/0!</v>
      </c>
      <c r="G5" s="23" t="e">
        <f t="shared" si="1"/>
        <v>#DIV/0!</v>
      </c>
      <c r="H5" s="12" t="e">
        <f>SUMIF('１学期国語'!$C$1:$AR$1,"*書く到達率",'１学期国語'!C6:AR6)</f>
        <v>#DIV/0!</v>
      </c>
      <c r="I5" s="12" t="e">
        <f>SUMIF('2学期国語'!$C$1:$AR$1,"*書く到達率",'2学期国語'!C6:AR6)</f>
        <v>#DIV/0!</v>
      </c>
      <c r="J5" s="12" t="e">
        <f>SUMIF('3学期国語'!$C$1:$AR$1,"*書く到達率",'3学期国語'!C6:AR6)</f>
        <v>#DIV/0!</v>
      </c>
      <c r="K5" s="8" t="e">
        <f t="shared" si="2"/>
        <v>#DIV/0!</v>
      </c>
      <c r="L5" s="23" t="e">
        <f t="shared" si="3"/>
        <v>#DIV/0!</v>
      </c>
      <c r="M5" s="12" t="e">
        <f>SUMIF('１学期国語'!$C$1:$AR$1,"*読む到達率",'１学期国語'!C6:AR6)</f>
        <v>#DIV/0!</v>
      </c>
      <c r="N5" s="12" t="e">
        <f>SUMIF('2学期国語'!$C$1:$AR$1,"*読む到達率",'2学期国語'!C6:AR6)</f>
        <v>#DIV/0!</v>
      </c>
      <c r="O5" s="12" t="e">
        <f>SUMIF('3学期国語'!$C$1:$AR$1,"*読む到達率",'3学期国語'!C6:AR6)</f>
        <v>#DIV/0!</v>
      </c>
      <c r="P5" s="8" t="e">
        <f t="shared" si="4"/>
        <v>#DIV/0!</v>
      </c>
      <c r="Q5" s="23" t="e">
        <f t="shared" si="5"/>
        <v>#DIV/0!</v>
      </c>
      <c r="R5" s="12" t="e">
        <f>SUMIF('１学期国語'!$C$1:$AR$1,"*言語到達率",'１学期国語'!C6:AR6)</f>
        <v>#DIV/0!</v>
      </c>
      <c r="S5" s="12" t="e">
        <f>SUMIF('2学期国語'!$C$1:$AR$1,"*言語到達率",'2学期国語'!C6:AR6)</f>
        <v>#DIV/0!</v>
      </c>
      <c r="T5" s="12" t="e">
        <f>SUMIF('3学期国語'!$C$1:$AR$1,"*言語到達率",'3学期国語'!C6:AR6)</f>
        <v>#DIV/0!</v>
      </c>
      <c r="U5" s="8" t="e">
        <f t="shared" si="6"/>
        <v>#DIV/0!</v>
      </c>
      <c r="V5" s="23" t="e">
        <f t="shared" si="7"/>
        <v>#DIV/0!</v>
      </c>
      <c r="W5" s="12" t="e">
        <f>SUMIF('１学期国語'!$C$1:$AR$1,"*合計到達率",'１学期国語'!C6:AR6)</f>
        <v>#DIV/0!</v>
      </c>
      <c r="X5" s="12" t="e">
        <f>SUMIF('2学期国語'!$C$1:$AR$1,"*合計到達率",'2学期国語'!C6:AR6)</f>
        <v>#DIV/0!</v>
      </c>
      <c r="Y5" s="12" t="e">
        <f>SUMIF('3学期国語'!$C$1:$AR$1,"*合計到達率",'3学期国語'!C6:AR6)</f>
        <v>#DIV/0!</v>
      </c>
      <c r="Z5" s="8" t="e">
        <f t="shared" si="8"/>
        <v>#DIV/0!</v>
      </c>
      <c r="AA5" s="33" t="e">
        <f t="shared" si="9"/>
        <v>#DIV/0!</v>
      </c>
      <c r="AB5" s="7" t="e">
        <f t="shared" si="10"/>
        <v>#DIV/0!</v>
      </c>
      <c r="AC5" s="13">
        <v>0.6</v>
      </c>
      <c r="AD5" s="14" t="s">
        <v>136</v>
      </c>
      <c r="AE5" s="7"/>
      <c r="AF5" s="15" t="s">
        <v>7</v>
      </c>
    </row>
    <row r="6" spans="1:32" ht="13.5">
      <c r="A6" s="6">
        <v>5</v>
      </c>
      <c r="B6" s="6">
        <f>'名簿'!B5</f>
        <v>0</v>
      </c>
      <c r="C6" s="12" t="e">
        <f>SUMIF('１学期国語'!$C$1:$AR$1,"*話す聞く到達率",'１学期国語'!C7:AR7)</f>
        <v>#DIV/0!</v>
      </c>
      <c r="D6" s="12" t="e">
        <f>SUMIF('2学期国語'!$C$1:$AR$1,"*話す聞く到達率",'2学期国語'!C7:AR7)</f>
        <v>#DIV/0!</v>
      </c>
      <c r="E6" s="12" t="e">
        <f>SUMIF('3学期国語'!$C$1:$AR$1,"*話す聞く到達率",'3学期国語'!C7:AR7)</f>
        <v>#DIV/0!</v>
      </c>
      <c r="F6" s="8" t="e">
        <f t="shared" si="0"/>
        <v>#DIV/0!</v>
      </c>
      <c r="G6" s="23" t="e">
        <f t="shared" si="1"/>
        <v>#DIV/0!</v>
      </c>
      <c r="H6" s="12" t="e">
        <f>SUMIF('１学期国語'!$C$1:$AR$1,"*書く到達率",'１学期国語'!C7:AR7)</f>
        <v>#DIV/0!</v>
      </c>
      <c r="I6" s="12" t="e">
        <f>SUMIF('2学期国語'!$C$1:$AR$1,"*書く到達率",'2学期国語'!C7:AR7)</f>
        <v>#DIV/0!</v>
      </c>
      <c r="J6" s="12" t="e">
        <f>SUMIF('3学期国語'!$C$1:$AR$1,"*書く到達率",'3学期国語'!C7:AR7)</f>
        <v>#DIV/0!</v>
      </c>
      <c r="K6" s="8" t="e">
        <f t="shared" si="2"/>
        <v>#DIV/0!</v>
      </c>
      <c r="L6" s="23" t="e">
        <f t="shared" si="3"/>
        <v>#DIV/0!</v>
      </c>
      <c r="M6" s="12" t="e">
        <f>SUMIF('１学期国語'!$C$1:$AR$1,"*読む到達率",'１学期国語'!C7:AR7)</f>
        <v>#DIV/0!</v>
      </c>
      <c r="N6" s="12" t="e">
        <f>SUMIF('2学期国語'!$C$1:$AR$1,"*読む到達率",'2学期国語'!C7:AR7)</f>
        <v>#DIV/0!</v>
      </c>
      <c r="O6" s="12" t="e">
        <f>SUMIF('3学期国語'!$C$1:$AR$1,"*読む到達率",'3学期国語'!C7:AR7)</f>
        <v>#DIV/0!</v>
      </c>
      <c r="P6" s="8" t="e">
        <f t="shared" si="4"/>
        <v>#DIV/0!</v>
      </c>
      <c r="Q6" s="23" t="e">
        <f t="shared" si="5"/>
        <v>#DIV/0!</v>
      </c>
      <c r="R6" s="12" t="e">
        <f>SUMIF('１学期国語'!$C$1:$AR$1,"*言語到達率",'１学期国語'!C7:AR7)</f>
        <v>#DIV/0!</v>
      </c>
      <c r="S6" s="12" t="e">
        <f>SUMIF('2学期国語'!$C$1:$AR$1,"*言語到達率",'2学期国語'!C7:AR7)</f>
        <v>#DIV/0!</v>
      </c>
      <c r="T6" s="12" t="e">
        <f>SUMIF('3学期国語'!$C$1:$AR$1,"*言語到達率",'3学期国語'!C7:AR7)</f>
        <v>#DIV/0!</v>
      </c>
      <c r="U6" s="8" t="e">
        <f t="shared" si="6"/>
        <v>#DIV/0!</v>
      </c>
      <c r="V6" s="23" t="e">
        <f t="shared" si="7"/>
        <v>#DIV/0!</v>
      </c>
      <c r="W6" s="12" t="e">
        <f>SUMIF('１学期国語'!$C$1:$AR$1,"*合計到達率",'１学期国語'!C7:AR7)</f>
        <v>#DIV/0!</v>
      </c>
      <c r="X6" s="12" t="e">
        <f>SUMIF('2学期国語'!$C$1:$AR$1,"*合計到達率",'2学期国語'!C7:AR7)</f>
        <v>#DIV/0!</v>
      </c>
      <c r="Y6" s="12" t="e">
        <f>SUMIF('3学期国語'!$C$1:$AR$1,"*合計到達率",'3学期国語'!C7:AR7)</f>
        <v>#DIV/0!</v>
      </c>
      <c r="Z6" s="8" t="e">
        <f t="shared" si="8"/>
        <v>#DIV/0!</v>
      </c>
      <c r="AA6" s="33" t="e">
        <f t="shared" si="9"/>
        <v>#DIV/0!</v>
      </c>
      <c r="AB6" s="7" t="e">
        <f t="shared" si="10"/>
        <v>#DIV/0!</v>
      </c>
      <c r="AC6" s="13">
        <v>0.9</v>
      </c>
      <c r="AD6" s="14" t="s">
        <v>137</v>
      </c>
      <c r="AE6" s="7" t="s">
        <v>137</v>
      </c>
      <c r="AF6" s="15">
        <f>COUNTIF($L$2:$L$50,"a")</f>
        <v>0</v>
      </c>
    </row>
    <row r="7" spans="1:32" ht="13.5">
      <c r="A7" s="6">
        <v>6</v>
      </c>
      <c r="B7" s="6">
        <f>'名簿'!B6</f>
        <v>0</v>
      </c>
      <c r="C7" s="12" t="e">
        <f>SUMIF('１学期国語'!$C$1:$AR$1,"*話す聞く到達率",'１学期国語'!C8:AR8)</f>
        <v>#DIV/0!</v>
      </c>
      <c r="D7" s="12" t="e">
        <f>SUMIF('2学期国語'!$C$1:$AR$1,"*話す聞く到達率",'2学期国語'!C8:AR8)</f>
        <v>#DIV/0!</v>
      </c>
      <c r="E7" s="12" t="e">
        <f>SUMIF('3学期国語'!$C$1:$AR$1,"*話す聞く到達率",'3学期国語'!C8:AR8)</f>
        <v>#DIV/0!</v>
      </c>
      <c r="F7" s="8" t="e">
        <f t="shared" si="0"/>
        <v>#DIV/0!</v>
      </c>
      <c r="G7" s="23" t="e">
        <f t="shared" si="1"/>
        <v>#DIV/0!</v>
      </c>
      <c r="H7" s="12" t="e">
        <f>SUMIF('１学期国語'!$C$1:$AR$1,"*書く到達率",'１学期国語'!C8:AR8)</f>
        <v>#DIV/0!</v>
      </c>
      <c r="I7" s="12" t="e">
        <f>SUMIF('2学期国語'!$C$1:$AR$1,"*書く到達率",'2学期国語'!C8:AR8)</f>
        <v>#DIV/0!</v>
      </c>
      <c r="J7" s="12" t="e">
        <f>SUMIF('3学期国語'!$C$1:$AR$1,"*書く到達率",'3学期国語'!C8:AR8)</f>
        <v>#DIV/0!</v>
      </c>
      <c r="K7" s="8" t="e">
        <f t="shared" si="2"/>
        <v>#DIV/0!</v>
      </c>
      <c r="L7" s="23" t="e">
        <f t="shared" si="3"/>
        <v>#DIV/0!</v>
      </c>
      <c r="M7" s="12" t="e">
        <f>SUMIF('１学期国語'!$C$1:$AR$1,"*読む到達率",'１学期国語'!C8:AR8)</f>
        <v>#DIV/0!</v>
      </c>
      <c r="N7" s="12" t="e">
        <f>SUMIF('2学期国語'!$C$1:$AR$1,"*読む到達率",'2学期国語'!C8:AR8)</f>
        <v>#DIV/0!</v>
      </c>
      <c r="O7" s="12" t="e">
        <f>SUMIF('3学期国語'!$C$1:$AR$1,"*読む到達率",'3学期国語'!C8:AR8)</f>
        <v>#DIV/0!</v>
      </c>
      <c r="P7" s="8" t="e">
        <f t="shared" si="4"/>
        <v>#DIV/0!</v>
      </c>
      <c r="Q7" s="23" t="e">
        <f t="shared" si="5"/>
        <v>#DIV/0!</v>
      </c>
      <c r="R7" s="12" t="e">
        <f>SUMIF('１学期国語'!$C$1:$AR$1,"*言語到達率",'１学期国語'!C8:AR8)</f>
        <v>#DIV/0!</v>
      </c>
      <c r="S7" s="12" t="e">
        <f>SUMIF('2学期国語'!$C$1:$AR$1,"*言語到達率",'2学期国語'!C8:AR8)</f>
        <v>#DIV/0!</v>
      </c>
      <c r="T7" s="12" t="e">
        <f>SUMIF('3学期国語'!$C$1:$AR$1,"*言語到達率",'3学期国語'!C8:AR8)</f>
        <v>#DIV/0!</v>
      </c>
      <c r="U7" s="8" t="e">
        <f t="shared" si="6"/>
        <v>#DIV/0!</v>
      </c>
      <c r="V7" s="23" t="e">
        <f t="shared" si="7"/>
        <v>#DIV/0!</v>
      </c>
      <c r="W7" s="12" t="e">
        <f>SUMIF('１学期国語'!$C$1:$AR$1,"*合計到達率",'１学期国語'!C8:AR8)</f>
        <v>#DIV/0!</v>
      </c>
      <c r="X7" s="12" t="e">
        <f>SUMIF('2学期国語'!$C$1:$AR$1,"*合計到達率",'2学期国語'!C8:AR8)</f>
        <v>#DIV/0!</v>
      </c>
      <c r="Y7" s="12" t="e">
        <f>SUMIF('3学期国語'!$C$1:$AR$1,"*合計到達率",'3学期国語'!C8:AR8)</f>
        <v>#DIV/0!</v>
      </c>
      <c r="Z7" s="8" t="e">
        <f t="shared" si="8"/>
        <v>#DIV/0!</v>
      </c>
      <c r="AA7" s="33" t="e">
        <f t="shared" si="9"/>
        <v>#DIV/0!</v>
      </c>
      <c r="AB7" s="7" t="e">
        <f t="shared" si="10"/>
        <v>#DIV/0!</v>
      </c>
      <c r="AE7" s="7" t="s">
        <v>136</v>
      </c>
      <c r="AF7" s="15">
        <f>COUNTIF($L$2:$L$50,"b")</f>
        <v>0</v>
      </c>
    </row>
    <row r="8" spans="1:32" ht="13.5">
      <c r="A8" s="6">
        <v>7</v>
      </c>
      <c r="B8" s="6">
        <f>'名簿'!B7</f>
        <v>0</v>
      </c>
      <c r="C8" s="12" t="e">
        <f>SUMIF('１学期国語'!$C$1:$AR$1,"*話す聞く到達率",'１学期国語'!C9:AR9)</f>
        <v>#DIV/0!</v>
      </c>
      <c r="D8" s="12" t="e">
        <f>SUMIF('2学期国語'!$C$1:$AR$1,"*話す聞く到達率",'2学期国語'!C9:AR9)</f>
        <v>#DIV/0!</v>
      </c>
      <c r="E8" s="12" t="e">
        <f>SUMIF('3学期国語'!$C$1:$AR$1,"*話す聞く到達率",'3学期国語'!C9:AR9)</f>
        <v>#DIV/0!</v>
      </c>
      <c r="F8" s="8" t="e">
        <f t="shared" si="0"/>
        <v>#DIV/0!</v>
      </c>
      <c r="G8" s="23" t="e">
        <f t="shared" si="1"/>
        <v>#DIV/0!</v>
      </c>
      <c r="H8" s="12" t="e">
        <f>SUMIF('１学期国語'!$C$1:$AR$1,"*書く到達率",'１学期国語'!C9:AR9)</f>
        <v>#DIV/0!</v>
      </c>
      <c r="I8" s="12" t="e">
        <f>SUMIF('2学期国語'!$C$1:$AR$1,"*書く到達率",'2学期国語'!C9:AR9)</f>
        <v>#DIV/0!</v>
      </c>
      <c r="J8" s="12" t="e">
        <f>SUMIF('3学期国語'!$C$1:$AR$1,"*書く到達率",'3学期国語'!C9:AR9)</f>
        <v>#DIV/0!</v>
      </c>
      <c r="K8" s="8" t="e">
        <f t="shared" si="2"/>
        <v>#DIV/0!</v>
      </c>
      <c r="L8" s="23" t="e">
        <f t="shared" si="3"/>
        <v>#DIV/0!</v>
      </c>
      <c r="M8" s="12" t="e">
        <f>SUMIF('１学期国語'!$C$1:$AR$1,"*読む到達率",'１学期国語'!C9:AR9)</f>
        <v>#DIV/0!</v>
      </c>
      <c r="N8" s="12" t="e">
        <f>SUMIF('2学期国語'!$C$1:$AR$1,"*読む到達率",'2学期国語'!C9:AR9)</f>
        <v>#DIV/0!</v>
      </c>
      <c r="O8" s="12" t="e">
        <f>SUMIF('3学期国語'!$C$1:$AR$1,"*読む到達率",'3学期国語'!C9:AR9)</f>
        <v>#DIV/0!</v>
      </c>
      <c r="P8" s="8" t="e">
        <f t="shared" si="4"/>
        <v>#DIV/0!</v>
      </c>
      <c r="Q8" s="23" t="e">
        <f t="shared" si="5"/>
        <v>#DIV/0!</v>
      </c>
      <c r="R8" s="12" t="e">
        <f>SUMIF('１学期国語'!$C$1:$AR$1,"*言語到達率",'１学期国語'!C9:AR9)</f>
        <v>#DIV/0!</v>
      </c>
      <c r="S8" s="12" t="e">
        <f>SUMIF('2学期国語'!$C$1:$AR$1,"*言語到達率",'2学期国語'!C9:AR9)</f>
        <v>#DIV/0!</v>
      </c>
      <c r="T8" s="12" t="e">
        <f>SUMIF('3学期国語'!$C$1:$AR$1,"*言語到達率",'3学期国語'!C9:AR9)</f>
        <v>#DIV/0!</v>
      </c>
      <c r="U8" s="8" t="e">
        <f t="shared" si="6"/>
        <v>#DIV/0!</v>
      </c>
      <c r="V8" s="23" t="e">
        <f t="shared" si="7"/>
        <v>#DIV/0!</v>
      </c>
      <c r="W8" s="12" t="e">
        <f>SUMIF('１学期国語'!$C$1:$AR$1,"*合計到達率",'１学期国語'!C9:AR9)</f>
        <v>#DIV/0!</v>
      </c>
      <c r="X8" s="12" t="e">
        <f>SUMIF('2学期国語'!$C$1:$AR$1,"*合計到達率",'2学期国語'!C9:AR9)</f>
        <v>#DIV/0!</v>
      </c>
      <c r="Y8" s="12" t="e">
        <f>SUMIF('3学期国語'!$C$1:$AR$1,"*合計到達率",'3学期国語'!C9:AR9)</f>
        <v>#DIV/0!</v>
      </c>
      <c r="Z8" s="8" t="e">
        <f t="shared" si="8"/>
        <v>#DIV/0!</v>
      </c>
      <c r="AA8" s="33" t="e">
        <f t="shared" si="9"/>
        <v>#DIV/0!</v>
      </c>
      <c r="AB8" s="7" t="e">
        <f t="shared" si="10"/>
        <v>#DIV/0!</v>
      </c>
      <c r="AC8" s="13">
        <v>0</v>
      </c>
      <c r="AD8" s="14" t="s">
        <v>50</v>
      </c>
      <c r="AE8" s="7" t="s">
        <v>135</v>
      </c>
      <c r="AF8" s="15">
        <f>COUNTIF($L$2:$L$50,"c")</f>
        <v>0</v>
      </c>
    </row>
    <row r="9" spans="1:32" ht="13.5">
      <c r="A9" s="6">
        <v>8</v>
      </c>
      <c r="B9" s="6">
        <f>'名簿'!B8</f>
        <v>0</v>
      </c>
      <c r="C9" s="12" t="e">
        <f>SUMIF('１学期国語'!$C$1:$AR$1,"*話す聞く到達率",'１学期国語'!C10:AR10)</f>
        <v>#DIV/0!</v>
      </c>
      <c r="D9" s="12" t="e">
        <f>SUMIF('2学期国語'!$C$1:$AR$1,"*話す聞く到達率",'2学期国語'!C10:AR10)</f>
        <v>#DIV/0!</v>
      </c>
      <c r="E9" s="12" t="e">
        <f>SUMIF('3学期国語'!$C$1:$AR$1,"*話す聞く到達率",'3学期国語'!C10:AR10)</f>
        <v>#DIV/0!</v>
      </c>
      <c r="F9" s="8" t="e">
        <f t="shared" si="0"/>
        <v>#DIV/0!</v>
      </c>
      <c r="G9" s="23" t="e">
        <f t="shared" si="1"/>
        <v>#DIV/0!</v>
      </c>
      <c r="H9" s="12" t="e">
        <f>SUMIF('１学期国語'!$C$1:$AR$1,"*書く到達率",'１学期国語'!C10:AR10)</f>
        <v>#DIV/0!</v>
      </c>
      <c r="I9" s="12" t="e">
        <f>SUMIF('2学期国語'!$C$1:$AR$1,"*書く到達率",'2学期国語'!C10:AR10)</f>
        <v>#DIV/0!</v>
      </c>
      <c r="J9" s="12" t="e">
        <f>SUMIF('3学期国語'!$C$1:$AR$1,"*書く到達率",'3学期国語'!C10:AR10)</f>
        <v>#DIV/0!</v>
      </c>
      <c r="K9" s="8" t="e">
        <f t="shared" si="2"/>
        <v>#DIV/0!</v>
      </c>
      <c r="L9" s="23" t="e">
        <f t="shared" si="3"/>
        <v>#DIV/0!</v>
      </c>
      <c r="M9" s="12" t="e">
        <f>SUMIF('１学期国語'!$C$1:$AR$1,"*読む到達率",'１学期国語'!C10:AR10)</f>
        <v>#DIV/0!</v>
      </c>
      <c r="N9" s="12" t="e">
        <f>SUMIF('2学期国語'!$C$1:$AR$1,"*読む到達率",'2学期国語'!C10:AR10)</f>
        <v>#DIV/0!</v>
      </c>
      <c r="O9" s="12" t="e">
        <f>SUMIF('3学期国語'!$C$1:$AR$1,"*読む到達率",'3学期国語'!C10:AR10)</f>
        <v>#DIV/0!</v>
      </c>
      <c r="P9" s="8" t="e">
        <f t="shared" si="4"/>
        <v>#DIV/0!</v>
      </c>
      <c r="Q9" s="23" t="e">
        <f t="shared" si="5"/>
        <v>#DIV/0!</v>
      </c>
      <c r="R9" s="12" t="e">
        <f>SUMIF('１学期国語'!$C$1:$AR$1,"*言語到達率",'１学期国語'!C10:AR10)</f>
        <v>#DIV/0!</v>
      </c>
      <c r="S9" s="12" t="e">
        <f>SUMIF('2学期国語'!$C$1:$AR$1,"*言語到達率",'2学期国語'!C10:AR10)</f>
        <v>#DIV/0!</v>
      </c>
      <c r="T9" s="12" t="e">
        <f>SUMIF('3学期国語'!$C$1:$AR$1,"*言語到達率",'3学期国語'!C10:AR10)</f>
        <v>#DIV/0!</v>
      </c>
      <c r="U9" s="8" t="e">
        <f t="shared" si="6"/>
        <v>#DIV/0!</v>
      </c>
      <c r="V9" s="23" t="e">
        <f t="shared" si="7"/>
        <v>#DIV/0!</v>
      </c>
      <c r="W9" s="12" t="e">
        <f>SUMIF('１学期国語'!$C$1:$AR$1,"*合計到達率",'１学期国語'!C10:AR10)</f>
        <v>#DIV/0!</v>
      </c>
      <c r="X9" s="12" t="e">
        <f>SUMIF('2学期国語'!$C$1:$AR$1,"*合計到達率",'2学期国語'!C10:AR10)</f>
        <v>#DIV/0!</v>
      </c>
      <c r="Y9" s="12" t="e">
        <f>SUMIF('3学期国語'!$C$1:$AR$1,"*合計到達率",'3学期国語'!C10:AR10)</f>
        <v>#DIV/0!</v>
      </c>
      <c r="Z9" s="8" t="e">
        <f t="shared" si="8"/>
        <v>#DIV/0!</v>
      </c>
      <c r="AA9" s="33" t="e">
        <f t="shared" si="9"/>
        <v>#DIV/0!</v>
      </c>
      <c r="AB9" s="7" t="e">
        <f t="shared" si="10"/>
        <v>#DIV/0!</v>
      </c>
      <c r="AC9" s="13">
        <v>0.01</v>
      </c>
      <c r="AD9" s="14">
        <v>1</v>
      </c>
      <c r="AE9" s="17"/>
      <c r="AF9" s="15" t="s">
        <v>8</v>
      </c>
    </row>
    <row r="10" spans="1:32" ht="13.5">
      <c r="A10" s="6">
        <v>9</v>
      </c>
      <c r="B10" s="6">
        <f>'名簿'!B9</f>
        <v>0</v>
      </c>
      <c r="C10" s="12" t="e">
        <f>SUMIF('１学期国語'!$C$1:$AR$1,"*話す聞く到達率",'１学期国語'!C11:AR11)</f>
        <v>#DIV/0!</v>
      </c>
      <c r="D10" s="12" t="e">
        <f>SUMIF('2学期国語'!$C$1:$AR$1,"*話す聞く到達率",'2学期国語'!C11:AR11)</f>
        <v>#DIV/0!</v>
      </c>
      <c r="E10" s="12" t="e">
        <f>SUMIF('3学期国語'!$C$1:$AR$1,"*話す聞く到達率",'3学期国語'!C11:AR11)</f>
        <v>#DIV/0!</v>
      </c>
      <c r="F10" s="8" t="e">
        <f t="shared" si="0"/>
        <v>#DIV/0!</v>
      </c>
      <c r="G10" s="23" t="e">
        <f t="shared" si="1"/>
        <v>#DIV/0!</v>
      </c>
      <c r="H10" s="12" t="e">
        <f>SUMIF('１学期国語'!$C$1:$AR$1,"*書く到達率",'１学期国語'!C11:AR11)</f>
        <v>#DIV/0!</v>
      </c>
      <c r="I10" s="12" t="e">
        <f>SUMIF('2学期国語'!$C$1:$AR$1,"*書く到達率",'2学期国語'!C11:AR11)</f>
        <v>#DIV/0!</v>
      </c>
      <c r="J10" s="12" t="e">
        <f>SUMIF('3学期国語'!$C$1:$AR$1,"*書く到達率",'3学期国語'!C11:AR11)</f>
        <v>#DIV/0!</v>
      </c>
      <c r="K10" s="8" t="e">
        <f t="shared" si="2"/>
        <v>#DIV/0!</v>
      </c>
      <c r="L10" s="23" t="e">
        <f t="shared" si="3"/>
        <v>#DIV/0!</v>
      </c>
      <c r="M10" s="12" t="e">
        <f>SUMIF('１学期国語'!$C$1:$AR$1,"*読む到達率",'１学期国語'!C11:AR11)</f>
        <v>#DIV/0!</v>
      </c>
      <c r="N10" s="12" t="e">
        <f>SUMIF('2学期国語'!$C$1:$AR$1,"*読む到達率",'2学期国語'!C11:AR11)</f>
        <v>#DIV/0!</v>
      </c>
      <c r="O10" s="12" t="e">
        <f>SUMIF('3学期国語'!$C$1:$AR$1,"*読む到達率",'3学期国語'!C11:AR11)</f>
        <v>#DIV/0!</v>
      </c>
      <c r="P10" s="8" t="e">
        <f t="shared" si="4"/>
        <v>#DIV/0!</v>
      </c>
      <c r="Q10" s="23" t="e">
        <f t="shared" si="5"/>
        <v>#DIV/0!</v>
      </c>
      <c r="R10" s="12" t="e">
        <f>SUMIF('１学期国語'!$C$1:$AR$1,"*言語到達率",'１学期国語'!C11:AR11)</f>
        <v>#DIV/0!</v>
      </c>
      <c r="S10" s="12" t="e">
        <f>SUMIF('2学期国語'!$C$1:$AR$1,"*言語到達率",'2学期国語'!C11:AR11)</f>
        <v>#DIV/0!</v>
      </c>
      <c r="T10" s="12" t="e">
        <f>SUMIF('3学期国語'!$C$1:$AR$1,"*言語到達率",'3学期国語'!C11:AR11)</f>
        <v>#DIV/0!</v>
      </c>
      <c r="U10" s="8" t="e">
        <f t="shared" si="6"/>
        <v>#DIV/0!</v>
      </c>
      <c r="V10" s="23" t="e">
        <f t="shared" si="7"/>
        <v>#DIV/0!</v>
      </c>
      <c r="W10" s="12" t="e">
        <f>SUMIF('１学期国語'!$C$1:$AR$1,"*合計到達率",'１学期国語'!C11:AR11)</f>
        <v>#DIV/0!</v>
      </c>
      <c r="X10" s="12" t="e">
        <f>SUMIF('2学期国語'!$C$1:$AR$1,"*合計到達率",'2学期国語'!C11:AR11)</f>
        <v>#DIV/0!</v>
      </c>
      <c r="Y10" s="12" t="e">
        <f>SUMIF('3学期国語'!$C$1:$AR$1,"*合計到達率",'3学期国語'!C11:AR11)</f>
        <v>#DIV/0!</v>
      </c>
      <c r="Z10" s="8" t="e">
        <f t="shared" si="8"/>
        <v>#DIV/0!</v>
      </c>
      <c r="AA10" s="33" t="e">
        <f t="shared" si="9"/>
        <v>#DIV/0!</v>
      </c>
      <c r="AB10" s="7" t="e">
        <f t="shared" si="10"/>
        <v>#DIV/0!</v>
      </c>
      <c r="AC10" s="13">
        <v>0.6</v>
      </c>
      <c r="AD10" s="14">
        <v>2</v>
      </c>
      <c r="AE10" s="17" t="s">
        <v>137</v>
      </c>
      <c r="AF10" s="15">
        <f>COUNTIF($Q$2:$Q$50,"a")</f>
        <v>0</v>
      </c>
    </row>
    <row r="11" spans="1:32" ht="13.5">
      <c r="A11" s="6">
        <v>10</v>
      </c>
      <c r="B11" s="6">
        <f>'名簿'!B10</f>
        <v>0</v>
      </c>
      <c r="C11" s="12" t="e">
        <f>SUMIF('１学期国語'!$C$1:$AR$1,"*話す聞く到達率",'１学期国語'!C12:AR12)</f>
        <v>#DIV/0!</v>
      </c>
      <c r="D11" s="12" t="e">
        <f>SUMIF('2学期国語'!$C$1:$AR$1,"*話す聞く到達率",'2学期国語'!C12:AR12)</f>
        <v>#DIV/0!</v>
      </c>
      <c r="E11" s="12" t="e">
        <f>SUMIF('3学期国語'!$C$1:$AR$1,"*話す聞く到達率",'3学期国語'!C12:AR12)</f>
        <v>#DIV/0!</v>
      </c>
      <c r="F11" s="8" t="e">
        <f t="shared" si="0"/>
        <v>#DIV/0!</v>
      </c>
      <c r="G11" s="23" t="e">
        <f t="shared" si="1"/>
        <v>#DIV/0!</v>
      </c>
      <c r="H11" s="12" t="e">
        <f>SUMIF('１学期国語'!$C$1:$AR$1,"*書く到達率",'１学期国語'!C12:AR12)</f>
        <v>#DIV/0!</v>
      </c>
      <c r="I11" s="12" t="e">
        <f>SUMIF('2学期国語'!$C$1:$AR$1,"*書く到達率",'2学期国語'!C12:AR12)</f>
        <v>#DIV/0!</v>
      </c>
      <c r="J11" s="12" t="e">
        <f>SUMIF('3学期国語'!$C$1:$AR$1,"*書く到達率",'3学期国語'!C12:AR12)</f>
        <v>#DIV/0!</v>
      </c>
      <c r="K11" s="8" t="e">
        <f t="shared" si="2"/>
        <v>#DIV/0!</v>
      </c>
      <c r="L11" s="23" t="e">
        <f t="shared" si="3"/>
        <v>#DIV/0!</v>
      </c>
      <c r="M11" s="12" t="e">
        <f>SUMIF('１学期国語'!$C$1:$AR$1,"*読む到達率",'１学期国語'!C12:AR12)</f>
        <v>#DIV/0!</v>
      </c>
      <c r="N11" s="12" t="e">
        <f>SUMIF('2学期国語'!$C$1:$AR$1,"*読む到達率",'2学期国語'!C12:AR12)</f>
        <v>#DIV/0!</v>
      </c>
      <c r="O11" s="12" t="e">
        <f>SUMIF('3学期国語'!$C$1:$AR$1,"*読む到達率",'3学期国語'!C12:AR12)</f>
        <v>#DIV/0!</v>
      </c>
      <c r="P11" s="8" t="e">
        <f t="shared" si="4"/>
        <v>#DIV/0!</v>
      </c>
      <c r="Q11" s="23" t="e">
        <f t="shared" si="5"/>
        <v>#DIV/0!</v>
      </c>
      <c r="R11" s="12" t="e">
        <f>SUMIF('１学期国語'!$C$1:$AR$1,"*言語到達率",'１学期国語'!C12:AR12)</f>
        <v>#DIV/0!</v>
      </c>
      <c r="S11" s="12" t="e">
        <f>SUMIF('2学期国語'!$C$1:$AR$1,"*言語到達率",'2学期国語'!C12:AR12)</f>
        <v>#DIV/0!</v>
      </c>
      <c r="T11" s="12" t="e">
        <f>SUMIF('3学期国語'!$C$1:$AR$1,"*言語到達率",'3学期国語'!C12:AR12)</f>
        <v>#DIV/0!</v>
      </c>
      <c r="U11" s="8" t="e">
        <f t="shared" si="6"/>
        <v>#DIV/0!</v>
      </c>
      <c r="V11" s="23" t="e">
        <f t="shared" si="7"/>
        <v>#DIV/0!</v>
      </c>
      <c r="W11" s="12" t="e">
        <f>SUMIF('１学期国語'!$C$1:$AR$1,"*合計到達率",'１学期国語'!C12:AR12)</f>
        <v>#DIV/0!</v>
      </c>
      <c r="X11" s="12" t="e">
        <f>SUMIF('2学期国語'!$C$1:$AR$1,"*合計到達率",'2学期国語'!C12:AR12)</f>
        <v>#DIV/0!</v>
      </c>
      <c r="Y11" s="12" t="e">
        <f>SUMIF('3学期国語'!$C$1:$AR$1,"*合計到達率",'3学期国語'!C12:AR12)</f>
        <v>#DIV/0!</v>
      </c>
      <c r="Z11" s="8" t="e">
        <f t="shared" si="8"/>
        <v>#DIV/0!</v>
      </c>
      <c r="AA11" s="33" t="e">
        <f t="shared" si="9"/>
        <v>#DIV/0!</v>
      </c>
      <c r="AB11" s="7" t="e">
        <f t="shared" si="10"/>
        <v>#DIV/0!</v>
      </c>
      <c r="AC11" s="13">
        <v>0.9</v>
      </c>
      <c r="AD11" s="14">
        <v>3</v>
      </c>
      <c r="AE11" s="17" t="s">
        <v>136</v>
      </c>
      <c r="AF11" s="15">
        <f>COUNTIF($Q$2:$Q$50,"b")</f>
        <v>0</v>
      </c>
    </row>
    <row r="12" spans="1:32" ht="13.5">
      <c r="A12" s="6">
        <v>11</v>
      </c>
      <c r="B12" s="6">
        <f>'名簿'!B11</f>
        <v>0</v>
      </c>
      <c r="C12" s="12" t="e">
        <f>SUMIF('１学期国語'!$C$1:$AR$1,"*話す聞く到達率",'１学期国語'!C13:AR13)</f>
        <v>#DIV/0!</v>
      </c>
      <c r="D12" s="12" t="e">
        <f>SUMIF('2学期国語'!$C$1:$AR$1,"*話す聞く到達率",'2学期国語'!C13:AR13)</f>
        <v>#DIV/0!</v>
      </c>
      <c r="E12" s="12" t="e">
        <f>SUMIF('3学期国語'!$C$1:$AR$1,"*話す聞く到達率",'3学期国語'!C13:AR13)</f>
        <v>#DIV/0!</v>
      </c>
      <c r="F12" s="8" t="e">
        <f t="shared" si="0"/>
        <v>#DIV/0!</v>
      </c>
      <c r="G12" s="23" t="e">
        <f t="shared" si="1"/>
        <v>#DIV/0!</v>
      </c>
      <c r="H12" s="12" t="e">
        <f>SUMIF('１学期国語'!$C$1:$AR$1,"*書く到達率",'１学期国語'!C13:AR13)</f>
        <v>#DIV/0!</v>
      </c>
      <c r="I12" s="12" t="e">
        <f>SUMIF('2学期国語'!$C$1:$AR$1,"*書く到達率",'2学期国語'!C13:AR13)</f>
        <v>#DIV/0!</v>
      </c>
      <c r="J12" s="12" t="e">
        <f>SUMIF('3学期国語'!$C$1:$AR$1,"*書く到達率",'3学期国語'!C13:AR13)</f>
        <v>#DIV/0!</v>
      </c>
      <c r="K12" s="8" t="e">
        <f t="shared" si="2"/>
        <v>#DIV/0!</v>
      </c>
      <c r="L12" s="23" t="e">
        <f t="shared" si="3"/>
        <v>#DIV/0!</v>
      </c>
      <c r="M12" s="12" t="e">
        <f>SUMIF('１学期国語'!$C$1:$AR$1,"*読む到達率",'１学期国語'!C13:AR13)</f>
        <v>#DIV/0!</v>
      </c>
      <c r="N12" s="12" t="e">
        <f>SUMIF('2学期国語'!$C$1:$AR$1,"*読む到達率",'2学期国語'!C13:AR13)</f>
        <v>#DIV/0!</v>
      </c>
      <c r="O12" s="12" t="e">
        <f>SUMIF('3学期国語'!$C$1:$AR$1,"*読む到達率",'3学期国語'!C13:AR13)</f>
        <v>#DIV/0!</v>
      </c>
      <c r="P12" s="8" t="e">
        <f t="shared" si="4"/>
        <v>#DIV/0!</v>
      </c>
      <c r="Q12" s="23" t="e">
        <f t="shared" si="5"/>
        <v>#DIV/0!</v>
      </c>
      <c r="R12" s="12" t="e">
        <f>SUMIF('１学期国語'!$C$1:$AR$1,"*言語到達率",'１学期国語'!C13:AR13)</f>
        <v>#DIV/0!</v>
      </c>
      <c r="S12" s="12" t="e">
        <f>SUMIF('2学期国語'!$C$1:$AR$1,"*言語到達率",'2学期国語'!C13:AR13)</f>
        <v>#DIV/0!</v>
      </c>
      <c r="T12" s="12" t="e">
        <f>SUMIF('3学期国語'!$C$1:$AR$1,"*言語到達率",'3学期国語'!C13:AR13)</f>
        <v>#DIV/0!</v>
      </c>
      <c r="U12" s="8" t="e">
        <f t="shared" si="6"/>
        <v>#DIV/0!</v>
      </c>
      <c r="V12" s="23" t="e">
        <f t="shared" si="7"/>
        <v>#DIV/0!</v>
      </c>
      <c r="W12" s="12" t="e">
        <f>SUMIF('１学期国語'!$C$1:$AR$1,"*合計到達率",'１学期国語'!C13:AR13)</f>
        <v>#DIV/0!</v>
      </c>
      <c r="X12" s="12" t="e">
        <f>SUMIF('2学期国語'!$C$1:$AR$1,"*合計到達率",'2学期国語'!C13:AR13)</f>
        <v>#DIV/0!</v>
      </c>
      <c r="Y12" s="12" t="e">
        <f>SUMIF('3学期国語'!$C$1:$AR$1,"*合計到達率",'3学期国語'!C13:AR13)</f>
        <v>#DIV/0!</v>
      </c>
      <c r="Z12" s="8" t="e">
        <f t="shared" si="8"/>
        <v>#DIV/0!</v>
      </c>
      <c r="AA12" s="33" t="e">
        <f t="shared" si="9"/>
        <v>#DIV/0!</v>
      </c>
      <c r="AB12" s="7" t="e">
        <f t="shared" si="10"/>
        <v>#DIV/0!</v>
      </c>
      <c r="AE12" s="17" t="s">
        <v>135</v>
      </c>
      <c r="AF12" s="15">
        <f>COUNTIF($Q$2:$Q$50,"c")</f>
        <v>0</v>
      </c>
    </row>
    <row r="13" spans="1:32" ht="13.5">
      <c r="A13" s="6">
        <v>12</v>
      </c>
      <c r="B13" s="6">
        <f>'名簿'!B12</f>
        <v>0</v>
      </c>
      <c r="C13" s="12" t="e">
        <f>SUMIF('１学期国語'!$C$1:$AR$1,"*話す聞く到達率",'１学期国語'!C14:AR14)</f>
        <v>#DIV/0!</v>
      </c>
      <c r="D13" s="12" t="e">
        <f>SUMIF('2学期国語'!$C$1:$AR$1,"*話す聞く到達率",'2学期国語'!C14:AR14)</f>
        <v>#DIV/0!</v>
      </c>
      <c r="E13" s="12" t="e">
        <f>SUMIF('3学期国語'!$C$1:$AR$1,"*話す聞く到達率",'3学期国語'!C14:AR14)</f>
        <v>#DIV/0!</v>
      </c>
      <c r="F13" s="8" t="e">
        <f t="shared" si="0"/>
        <v>#DIV/0!</v>
      </c>
      <c r="G13" s="23" t="e">
        <f t="shared" si="1"/>
        <v>#DIV/0!</v>
      </c>
      <c r="H13" s="12" t="e">
        <f>SUMIF('１学期国語'!$C$1:$AR$1,"*書く到達率",'１学期国語'!C14:AR14)</f>
        <v>#DIV/0!</v>
      </c>
      <c r="I13" s="12" t="e">
        <f>SUMIF('2学期国語'!$C$1:$AR$1,"*書く到達率",'2学期国語'!C14:AR14)</f>
        <v>#DIV/0!</v>
      </c>
      <c r="J13" s="12" t="e">
        <f>SUMIF('3学期国語'!$C$1:$AR$1,"*書く到達率",'3学期国語'!C14:AR14)</f>
        <v>#DIV/0!</v>
      </c>
      <c r="K13" s="8" t="e">
        <f t="shared" si="2"/>
        <v>#DIV/0!</v>
      </c>
      <c r="L13" s="23" t="e">
        <f t="shared" si="3"/>
        <v>#DIV/0!</v>
      </c>
      <c r="M13" s="12" t="e">
        <f>SUMIF('１学期国語'!$C$1:$AR$1,"*読む到達率",'１学期国語'!C14:AR14)</f>
        <v>#DIV/0!</v>
      </c>
      <c r="N13" s="12" t="e">
        <f>SUMIF('2学期国語'!$C$1:$AR$1,"*読む到達率",'2学期国語'!C14:AR14)</f>
        <v>#DIV/0!</v>
      </c>
      <c r="O13" s="12" t="e">
        <f>SUMIF('3学期国語'!$C$1:$AR$1,"*読む到達率",'3学期国語'!C14:AR14)</f>
        <v>#DIV/0!</v>
      </c>
      <c r="P13" s="8" t="e">
        <f t="shared" si="4"/>
        <v>#DIV/0!</v>
      </c>
      <c r="Q13" s="23" t="e">
        <f t="shared" si="5"/>
        <v>#DIV/0!</v>
      </c>
      <c r="R13" s="12" t="e">
        <f>SUMIF('１学期国語'!$C$1:$AR$1,"*言語到達率",'１学期国語'!C14:AR14)</f>
        <v>#DIV/0!</v>
      </c>
      <c r="S13" s="12" t="e">
        <f>SUMIF('2学期国語'!$C$1:$AR$1,"*言語到達率",'2学期国語'!C14:AR14)</f>
        <v>#DIV/0!</v>
      </c>
      <c r="T13" s="12" t="e">
        <f>SUMIF('3学期国語'!$C$1:$AR$1,"*言語到達率",'3学期国語'!C14:AR14)</f>
        <v>#DIV/0!</v>
      </c>
      <c r="U13" s="8" t="e">
        <f t="shared" si="6"/>
        <v>#DIV/0!</v>
      </c>
      <c r="V13" s="23" t="e">
        <f t="shared" si="7"/>
        <v>#DIV/0!</v>
      </c>
      <c r="W13" s="12" t="e">
        <f>SUMIF('１学期国語'!$C$1:$AR$1,"*合計到達率",'１学期国語'!C14:AR14)</f>
        <v>#DIV/0!</v>
      </c>
      <c r="X13" s="12" t="e">
        <f>SUMIF('2学期国語'!$C$1:$AR$1,"*合計到達率",'2学期国語'!C14:AR14)</f>
        <v>#DIV/0!</v>
      </c>
      <c r="Y13" s="12" t="e">
        <f>SUMIF('3学期国語'!$C$1:$AR$1,"*合計到達率",'3学期国語'!C14:AR14)</f>
        <v>#DIV/0!</v>
      </c>
      <c r="Z13" s="8" t="e">
        <f t="shared" si="8"/>
        <v>#DIV/0!</v>
      </c>
      <c r="AA13" s="33" t="e">
        <f t="shared" si="9"/>
        <v>#DIV/0!</v>
      </c>
      <c r="AB13" s="7" t="e">
        <f t="shared" si="10"/>
        <v>#DIV/0!</v>
      </c>
      <c r="AE13" s="17"/>
      <c r="AF13" s="15" t="s">
        <v>10</v>
      </c>
    </row>
    <row r="14" spans="1:32" ht="13.5">
      <c r="A14" s="6">
        <v>13</v>
      </c>
      <c r="B14" s="6">
        <f>'名簿'!B13</f>
        <v>0</v>
      </c>
      <c r="C14" s="12" t="e">
        <f>SUMIF('１学期国語'!$C$1:$AR$1,"*話す聞く到達率",'１学期国語'!C15:AR15)</f>
        <v>#DIV/0!</v>
      </c>
      <c r="D14" s="12" t="e">
        <f>SUMIF('2学期国語'!$C$1:$AR$1,"*話す聞く到達率",'2学期国語'!C15:AR15)</f>
        <v>#DIV/0!</v>
      </c>
      <c r="E14" s="12" t="e">
        <f>SUMIF('3学期国語'!$C$1:$AR$1,"*話す聞く到達率",'3学期国語'!C15:AR15)</f>
        <v>#DIV/0!</v>
      </c>
      <c r="F14" s="8" t="e">
        <f t="shared" si="0"/>
        <v>#DIV/0!</v>
      </c>
      <c r="G14" s="23" t="e">
        <f t="shared" si="1"/>
        <v>#DIV/0!</v>
      </c>
      <c r="H14" s="12" t="e">
        <f>SUMIF('１学期国語'!$C$1:$AR$1,"*書く到達率",'１学期国語'!C15:AR15)</f>
        <v>#DIV/0!</v>
      </c>
      <c r="I14" s="12" t="e">
        <f>SUMIF('2学期国語'!$C$1:$AR$1,"*書く到達率",'2学期国語'!C15:AR15)</f>
        <v>#DIV/0!</v>
      </c>
      <c r="J14" s="12" t="e">
        <f>SUMIF('3学期国語'!$C$1:$AR$1,"*書く到達率",'3学期国語'!C15:AR15)</f>
        <v>#DIV/0!</v>
      </c>
      <c r="K14" s="8" t="e">
        <f t="shared" si="2"/>
        <v>#DIV/0!</v>
      </c>
      <c r="L14" s="23" t="e">
        <f t="shared" si="3"/>
        <v>#DIV/0!</v>
      </c>
      <c r="M14" s="12" t="e">
        <f>SUMIF('１学期国語'!$C$1:$AR$1,"*読む到達率",'１学期国語'!C15:AR15)</f>
        <v>#DIV/0!</v>
      </c>
      <c r="N14" s="12" t="e">
        <f>SUMIF('2学期国語'!$C$1:$AR$1,"*読む到達率",'2学期国語'!C15:AR15)</f>
        <v>#DIV/0!</v>
      </c>
      <c r="O14" s="12" t="e">
        <f>SUMIF('3学期国語'!$C$1:$AR$1,"*読む到達率",'3学期国語'!C15:AR15)</f>
        <v>#DIV/0!</v>
      </c>
      <c r="P14" s="8" t="e">
        <f t="shared" si="4"/>
        <v>#DIV/0!</v>
      </c>
      <c r="Q14" s="23" t="e">
        <f t="shared" si="5"/>
        <v>#DIV/0!</v>
      </c>
      <c r="R14" s="12" t="e">
        <f>SUMIF('１学期国語'!$C$1:$AR$1,"*言語到達率",'１学期国語'!C15:AR15)</f>
        <v>#DIV/0!</v>
      </c>
      <c r="S14" s="12" t="e">
        <f>SUMIF('2学期国語'!$C$1:$AR$1,"*言語到達率",'2学期国語'!C15:AR15)</f>
        <v>#DIV/0!</v>
      </c>
      <c r="T14" s="12" t="e">
        <f>SUMIF('3学期国語'!$C$1:$AR$1,"*言語到達率",'3学期国語'!C15:AR15)</f>
        <v>#DIV/0!</v>
      </c>
      <c r="U14" s="8" t="e">
        <f t="shared" si="6"/>
        <v>#DIV/0!</v>
      </c>
      <c r="V14" s="23" t="e">
        <f t="shared" si="7"/>
        <v>#DIV/0!</v>
      </c>
      <c r="W14" s="12" t="e">
        <f>SUMIF('１学期国語'!$C$1:$AR$1,"*合計到達率",'１学期国語'!C15:AR15)</f>
        <v>#DIV/0!</v>
      </c>
      <c r="X14" s="12" t="e">
        <f>SUMIF('2学期国語'!$C$1:$AR$1,"*合計到達率",'2学期国語'!C15:AR15)</f>
        <v>#DIV/0!</v>
      </c>
      <c r="Y14" s="12" t="e">
        <f>SUMIF('3学期国語'!$C$1:$AR$1,"*合計到達率",'3学期国語'!C15:AR15)</f>
        <v>#DIV/0!</v>
      </c>
      <c r="Z14" s="8" t="e">
        <f t="shared" si="8"/>
        <v>#DIV/0!</v>
      </c>
      <c r="AA14" s="33" t="e">
        <f t="shared" si="9"/>
        <v>#DIV/0!</v>
      </c>
      <c r="AB14" s="7" t="e">
        <f t="shared" si="10"/>
        <v>#DIV/0!</v>
      </c>
      <c r="AE14" s="17" t="s">
        <v>137</v>
      </c>
      <c r="AF14" s="15">
        <f>COUNTIF($V$2:$V$50,"a")</f>
        <v>0</v>
      </c>
    </row>
    <row r="15" spans="1:32" ht="13.5">
      <c r="A15" s="6">
        <v>14</v>
      </c>
      <c r="B15" s="6">
        <f>'名簿'!B14</f>
        <v>0</v>
      </c>
      <c r="C15" s="12" t="e">
        <f>SUMIF('１学期国語'!$C$1:$AR$1,"*話す聞く到達率",'１学期国語'!C16:AR16)</f>
        <v>#DIV/0!</v>
      </c>
      <c r="D15" s="12" t="e">
        <f>SUMIF('2学期国語'!$C$1:$AR$1,"*話す聞く到達率",'2学期国語'!C16:AR16)</f>
        <v>#DIV/0!</v>
      </c>
      <c r="E15" s="12" t="e">
        <f>SUMIF('3学期国語'!$C$1:$AR$1,"*話す聞く到達率",'3学期国語'!C16:AR16)</f>
        <v>#DIV/0!</v>
      </c>
      <c r="F15" s="8" t="e">
        <f t="shared" si="0"/>
        <v>#DIV/0!</v>
      </c>
      <c r="G15" s="23" t="e">
        <f t="shared" si="1"/>
        <v>#DIV/0!</v>
      </c>
      <c r="H15" s="12" t="e">
        <f>SUMIF('１学期国語'!$C$1:$AR$1,"*書く到達率",'１学期国語'!C16:AR16)</f>
        <v>#DIV/0!</v>
      </c>
      <c r="I15" s="12" t="e">
        <f>SUMIF('2学期国語'!$C$1:$AR$1,"*書く到達率",'2学期国語'!C16:AR16)</f>
        <v>#DIV/0!</v>
      </c>
      <c r="J15" s="12" t="e">
        <f>SUMIF('3学期国語'!$C$1:$AR$1,"*書く到達率",'3学期国語'!C16:AR16)</f>
        <v>#DIV/0!</v>
      </c>
      <c r="K15" s="8" t="e">
        <f t="shared" si="2"/>
        <v>#DIV/0!</v>
      </c>
      <c r="L15" s="23" t="e">
        <f t="shared" si="3"/>
        <v>#DIV/0!</v>
      </c>
      <c r="M15" s="12" t="e">
        <f>SUMIF('１学期国語'!$C$1:$AR$1,"*読む到達率",'１学期国語'!C16:AR16)</f>
        <v>#DIV/0!</v>
      </c>
      <c r="N15" s="12" t="e">
        <f>SUMIF('2学期国語'!$C$1:$AR$1,"*読む到達率",'2学期国語'!C16:AR16)</f>
        <v>#DIV/0!</v>
      </c>
      <c r="O15" s="12" t="e">
        <f>SUMIF('3学期国語'!$C$1:$AR$1,"*読む到達率",'3学期国語'!C16:AR16)</f>
        <v>#DIV/0!</v>
      </c>
      <c r="P15" s="8" t="e">
        <f t="shared" si="4"/>
        <v>#DIV/0!</v>
      </c>
      <c r="Q15" s="23" t="e">
        <f t="shared" si="5"/>
        <v>#DIV/0!</v>
      </c>
      <c r="R15" s="12" t="e">
        <f>SUMIF('１学期国語'!$C$1:$AR$1,"*言語到達率",'１学期国語'!C16:AR16)</f>
        <v>#DIV/0!</v>
      </c>
      <c r="S15" s="12" t="e">
        <f>SUMIF('2学期国語'!$C$1:$AR$1,"*言語到達率",'2学期国語'!C16:AR16)</f>
        <v>#DIV/0!</v>
      </c>
      <c r="T15" s="12" t="e">
        <f>SUMIF('3学期国語'!$C$1:$AR$1,"*言語到達率",'3学期国語'!C16:AR16)</f>
        <v>#DIV/0!</v>
      </c>
      <c r="U15" s="8" t="e">
        <f t="shared" si="6"/>
        <v>#DIV/0!</v>
      </c>
      <c r="V15" s="23" t="e">
        <f t="shared" si="7"/>
        <v>#DIV/0!</v>
      </c>
      <c r="W15" s="12" t="e">
        <f>SUMIF('１学期国語'!$C$1:$AR$1,"*合計到達率",'１学期国語'!C16:AR16)</f>
        <v>#DIV/0!</v>
      </c>
      <c r="X15" s="12" t="e">
        <f>SUMIF('2学期国語'!$C$1:$AR$1,"*合計到達率",'2学期国語'!C16:AR16)</f>
        <v>#DIV/0!</v>
      </c>
      <c r="Y15" s="12" t="e">
        <f>SUMIF('3学期国語'!$C$1:$AR$1,"*合計到達率",'3学期国語'!C16:AR16)</f>
        <v>#DIV/0!</v>
      </c>
      <c r="Z15" s="8" t="e">
        <f t="shared" si="8"/>
        <v>#DIV/0!</v>
      </c>
      <c r="AA15" s="33" t="e">
        <f t="shared" si="9"/>
        <v>#DIV/0!</v>
      </c>
      <c r="AB15" s="7" t="e">
        <f t="shared" si="10"/>
        <v>#DIV/0!</v>
      </c>
      <c r="AE15" s="17" t="s">
        <v>136</v>
      </c>
      <c r="AF15" s="15">
        <f>COUNTIF($V$2:$V$50,"b")</f>
        <v>0</v>
      </c>
    </row>
    <row r="16" spans="1:32" ht="13.5">
      <c r="A16" s="6">
        <v>15</v>
      </c>
      <c r="B16" s="6">
        <f>'名簿'!B15</f>
        <v>0</v>
      </c>
      <c r="C16" s="12" t="e">
        <f>SUMIF('１学期国語'!$C$1:$AR$1,"*話す聞く到達率",'１学期国語'!C17:AR17)</f>
        <v>#DIV/0!</v>
      </c>
      <c r="D16" s="12" t="e">
        <f>SUMIF('2学期国語'!$C$1:$AR$1,"*話す聞く到達率",'2学期国語'!C17:AR17)</f>
        <v>#DIV/0!</v>
      </c>
      <c r="E16" s="12" t="e">
        <f>SUMIF('3学期国語'!$C$1:$AR$1,"*話す聞く到達率",'3学期国語'!C17:AR17)</f>
        <v>#DIV/0!</v>
      </c>
      <c r="F16" s="8" t="e">
        <f t="shared" si="0"/>
        <v>#DIV/0!</v>
      </c>
      <c r="G16" s="23" t="e">
        <f t="shared" si="1"/>
        <v>#DIV/0!</v>
      </c>
      <c r="H16" s="12" t="e">
        <f>SUMIF('１学期国語'!$C$1:$AR$1,"*書く到達率",'１学期国語'!C17:AR17)</f>
        <v>#DIV/0!</v>
      </c>
      <c r="I16" s="12" t="e">
        <f>SUMIF('2学期国語'!$C$1:$AR$1,"*書く到達率",'2学期国語'!C17:AR17)</f>
        <v>#DIV/0!</v>
      </c>
      <c r="J16" s="12" t="e">
        <f>SUMIF('3学期国語'!$C$1:$AR$1,"*書く到達率",'3学期国語'!C17:AR17)</f>
        <v>#DIV/0!</v>
      </c>
      <c r="K16" s="8" t="e">
        <f t="shared" si="2"/>
        <v>#DIV/0!</v>
      </c>
      <c r="L16" s="23" t="e">
        <f t="shared" si="3"/>
        <v>#DIV/0!</v>
      </c>
      <c r="M16" s="12" t="e">
        <f>SUMIF('１学期国語'!$C$1:$AR$1,"*読む到達率",'１学期国語'!C17:AR17)</f>
        <v>#DIV/0!</v>
      </c>
      <c r="N16" s="12" t="e">
        <f>SUMIF('2学期国語'!$C$1:$AR$1,"*読む到達率",'2学期国語'!C17:AR17)</f>
        <v>#DIV/0!</v>
      </c>
      <c r="O16" s="12" t="e">
        <f>SUMIF('3学期国語'!$C$1:$AR$1,"*読む到達率",'3学期国語'!C17:AR17)</f>
        <v>#DIV/0!</v>
      </c>
      <c r="P16" s="8" t="e">
        <f t="shared" si="4"/>
        <v>#DIV/0!</v>
      </c>
      <c r="Q16" s="23" t="e">
        <f t="shared" si="5"/>
        <v>#DIV/0!</v>
      </c>
      <c r="R16" s="12" t="e">
        <f>SUMIF('１学期国語'!$C$1:$AR$1,"*言語到達率",'１学期国語'!C17:AR17)</f>
        <v>#DIV/0!</v>
      </c>
      <c r="S16" s="12" t="e">
        <f>SUMIF('2学期国語'!$C$1:$AR$1,"*言語到達率",'2学期国語'!C17:AR17)</f>
        <v>#DIV/0!</v>
      </c>
      <c r="T16" s="12" t="e">
        <f>SUMIF('3学期国語'!$C$1:$AR$1,"*言語到達率",'3学期国語'!C17:AR17)</f>
        <v>#DIV/0!</v>
      </c>
      <c r="U16" s="8" t="e">
        <f t="shared" si="6"/>
        <v>#DIV/0!</v>
      </c>
      <c r="V16" s="23" t="e">
        <f t="shared" si="7"/>
        <v>#DIV/0!</v>
      </c>
      <c r="W16" s="12" t="e">
        <f>SUMIF('１学期国語'!$C$1:$AR$1,"*合計到達率",'１学期国語'!C17:AR17)</f>
        <v>#DIV/0!</v>
      </c>
      <c r="X16" s="12" t="e">
        <f>SUMIF('2学期国語'!$C$1:$AR$1,"*合計到達率",'2学期国語'!C17:AR17)</f>
        <v>#DIV/0!</v>
      </c>
      <c r="Y16" s="12" t="e">
        <f>SUMIF('3学期国語'!$C$1:$AR$1,"*合計到達率",'3学期国語'!C17:AR17)</f>
        <v>#DIV/0!</v>
      </c>
      <c r="Z16" s="8" t="e">
        <f t="shared" si="8"/>
        <v>#DIV/0!</v>
      </c>
      <c r="AA16" s="33" t="e">
        <f t="shared" si="9"/>
        <v>#DIV/0!</v>
      </c>
      <c r="AB16" s="7" t="e">
        <f t="shared" si="10"/>
        <v>#DIV/0!</v>
      </c>
      <c r="AE16" s="17" t="s">
        <v>135</v>
      </c>
      <c r="AF16" s="15">
        <f>COUNTIF($V$2:$V$50,"c")</f>
        <v>0</v>
      </c>
    </row>
    <row r="17" spans="1:32" ht="13.5">
      <c r="A17" s="6">
        <v>16</v>
      </c>
      <c r="B17" s="6">
        <f>'名簿'!B16</f>
        <v>0</v>
      </c>
      <c r="C17" s="12" t="e">
        <f>SUMIF('１学期国語'!$C$1:$AR$1,"*話す聞く到達率",'１学期国語'!C18:AR18)</f>
        <v>#DIV/0!</v>
      </c>
      <c r="D17" s="12" t="e">
        <f>SUMIF('2学期国語'!$C$1:$AR$1,"*話す聞く到達率",'2学期国語'!C18:AR18)</f>
        <v>#DIV/0!</v>
      </c>
      <c r="E17" s="12" t="e">
        <f>SUMIF('3学期国語'!$C$1:$AR$1,"*話す聞く到達率",'3学期国語'!C18:AR18)</f>
        <v>#DIV/0!</v>
      </c>
      <c r="F17" s="8" t="e">
        <f t="shared" si="0"/>
        <v>#DIV/0!</v>
      </c>
      <c r="G17" s="23" t="e">
        <f t="shared" si="1"/>
        <v>#DIV/0!</v>
      </c>
      <c r="H17" s="12" t="e">
        <f>SUMIF('１学期国語'!$C$1:$AR$1,"*書く到達率",'１学期国語'!C18:AR18)</f>
        <v>#DIV/0!</v>
      </c>
      <c r="I17" s="12" t="e">
        <f>SUMIF('2学期国語'!$C$1:$AR$1,"*書く到達率",'2学期国語'!C18:AR18)</f>
        <v>#DIV/0!</v>
      </c>
      <c r="J17" s="12" t="e">
        <f>SUMIF('3学期国語'!$C$1:$AR$1,"*書く到達率",'3学期国語'!C18:AR18)</f>
        <v>#DIV/0!</v>
      </c>
      <c r="K17" s="8" t="e">
        <f t="shared" si="2"/>
        <v>#DIV/0!</v>
      </c>
      <c r="L17" s="23" t="e">
        <f t="shared" si="3"/>
        <v>#DIV/0!</v>
      </c>
      <c r="M17" s="12" t="e">
        <f>SUMIF('１学期国語'!$C$1:$AR$1,"*読む到達率",'１学期国語'!C18:AR18)</f>
        <v>#DIV/0!</v>
      </c>
      <c r="N17" s="12" t="e">
        <f>SUMIF('2学期国語'!$C$1:$AR$1,"*読む到達率",'2学期国語'!C18:AR18)</f>
        <v>#DIV/0!</v>
      </c>
      <c r="O17" s="12" t="e">
        <f>SUMIF('3学期国語'!$C$1:$AR$1,"*読む到達率",'3学期国語'!C18:AR18)</f>
        <v>#DIV/0!</v>
      </c>
      <c r="P17" s="8" t="e">
        <f t="shared" si="4"/>
        <v>#DIV/0!</v>
      </c>
      <c r="Q17" s="23" t="e">
        <f t="shared" si="5"/>
        <v>#DIV/0!</v>
      </c>
      <c r="R17" s="12" t="e">
        <f>SUMIF('１学期国語'!$C$1:$AR$1,"*言語到達率",'１学期国語'!C18:AR18)</f>
        <v>#DIV/0!</v>
      </c>
      <c r="S17" s="12" t="e">
        <f>SUMIF('2学期国語'!$C$1:$AR$1,"*言語到達率",'2学期国語'!C18:AR18)</f>
        <v>#DIV/0!</v>
      </c>
      <c r="T17" s="12" t="e">
        <f>SUMIF('3学期国語'!$C$1:$AR$1,"*言語到達率",'3学期国語'!C18:AR18)</f>
        <v>#DIV/0!</v>
      </c>
      <c r="U17" s="8" t="e">
        <f t="shared" si="6"/>
        <v>#DIV/0!</v>
      </c>
      <c r="V17" s="23" t="e">
        <f t="shared" si="7"/>
        <v>#DIV/0!</v>
      </c>
      <c r="W17" s="12" t="e">
        <f>SUMIF('１学期国語'!$C$1:$AR$1,"*合計到達率",'１学期国語'!C18:AR18)</f>
        <v>#DIV/0!</v>
      </c>
      <c r="X17" s="12" t="e">
        <f>SUMIF('2学期国語'!$C$1:$AR$1,"*合計到達率",'2学期国語'!C18:AR18)</f>
        <v>#DIV/0!</v>
      </c>
      <c r="Y17" s="12" t="e">
        <f>SUMIF('3学期国語'!$C$1:$AR$1,"*合計到達率",'3学期国語'!C18:AR18)</f>
        <v>#DIV/0!</v>
      </c>
      <c r="Z17" s="8" t="e">
        <f t="shared" si="8"/>
        <v>#DIV/0!</v>
      </c>
      <c r="AA17" s="33" t="e">
        <f t="shared" si="9"/>
        <v>#DIV/0!</v>
      </c>
      <c r="AB17" s="7" t="e">
        <f t="shared" si="10"/>
        <v>#DIV/0!</v>
      </c>
      <c r="AE17" s="17"/>
      <c r="AF17" s="15" t="s">
        <v>29</v>
      </c>
    </row>
    <row r="18" spans="1:32" ht="13.5">
      <c r="A18" s="6">
        <v>17</v>
      </c>
      <c r="B18" s="6">
        <f>'名簿'!B17</f>
        <v>0</v>
      </c>
      <c r="C18" s="12" t="e">
        <f>SUMIF('１学期国語'!$C$1:$AR$1,"*話す聞く到達率",'１学期国語'!C19:AR19)</f>
        <v>#DIV/0!</v>
      </c>
      <c r="D18" s="12" t="e">
        <f>SUMIF('2学期国語'!$C$1:$AR$1,"*話す聞く到達率",'2学期国語'!C19:AR19)</f>
        <v>#DIV/0!</v>
      </c>
      <c r="E18" s="12" t="e">
        <f>SUMIF('3学期国語'!$C$1:$AR$1,"*話す聞く到達率",'3学期国語'!C19:AR19)</f>
        <v>#DIV/0!</v>
      </c>
      <c r="F18" s="8" t="e">
        <f t="shared" si="0"/>
        <v>#DIV/0!</v>
      </c>
      <c r="G18" s="23" t="e">
        <f t="shared" si="1"/>
        <v>#DIV/0!</v>
      </c>
      <c r="H18" s="12" t="e">
        <f>SUMIF('１学期国語'!$C$1:$AR$1,"*書く到達率",'１学期国語'!C19:AR19)</f>
        <v>#DIV/0!</v>
      </c>
      <c r="I18" s="12" t="e">
        <f>SUMIF('2学期国語'!$C$1:$AR$1,"*書く到達率",'2学期国語'!C19:AR19)</f>
        <v>#DIV/0!</v>
      </c>
      <c r="J18" s="12" t="e">
        <f>SUMIF('3学期国語'!$C$1:$AR$1,"*書く到達率",'3学期国語'!C19:AR19)</f>
        <v>#DIV/0!</v>
      </c>
      <c r="K18" s="8" t="e">
        <f t="shared" si="2"/>
        <v>#DIV/0!</v>
      </c>
      <c r="L18" s="23" t="e">
        <f t="shared" si="3"/>
        <v>#DIV/0!</v>
      </c>
      <c r="M18" s="12" t="e">
        <f>SUMIF('１学期国語'!$C$1:$AR$1,"*読む到達率",'１学期国語'!C19:AR19)</f>
        <v>#DIV/0!</v>
      </c>
      <c r="N18" s="12" t="e">
        <f>SUMIF('2学期国語'!$C$1:$AR$1,"*読む到達率",'2学期国語'!C19:AR19)</f>
        <v>#DIV/0!</v>
      </c>
      <c r="O18" s="12" t="e">
        <f>SUMIF('3学期国語'!$C$1:$AR$1,"*読む到達率",'3学期国語'!C19:AR19)</f>
        <v>#DIV/0!</v>
      </c>
      <c r="P18" s="8" t="e">
        <f t="shared" si="4"/>
        <v>#DIV/0!</v>
      </c>
      <c r="Q18" s="23" t="e">
        <f t="shared" si="5"/>
        <v>#DIV/0!</v>
      </c>
      <c r="R18" s="12" t="e">
        <f>SUMIF('１学期国語'!$C$1:$AR$1,"*言語到達率",'１学期国語'!C19:AR19)</f>
        <v>#DIV/0!</v>
      </c>
      <c r="S18" s="12" t="e">
        <f>SUMIF('2学期国語'!$C$1:$AR$1,"*言語到達率",'2学期国語'!C19:AR19)</f>
        <v>#DIV/0!</v>
      </c>
      <c r="T18" s="12" t="e">
        <f>SUMIF('3学期国語'!$C$1:$AR$1,"*言語到達率",'3学期国語'!C19:AR19)</f>
        <v>#DIV/0!</v>
      </c>
      <c r="U18" s="8" t="e">
        <f t="shared" si="6"/>
        <v>#DIV/0!</v>
      </c>
      <c r="V18" s="23" t="e">
        <f t="shared" si="7"/>
        <v>#DIV/0!</v>
      </c>
      <c r="W18" s="12" t="e">
        <f>SUMIF('１学期国語'!$C$1:$AR$1,"*合計到達率",'１学期国語'!C19:AR19)</f>
        <v>#DIV/0!</v>
      </c>
      <c r="X18" s="12" t="e">
        <f>SUMIF('2学期国語'!$C$1:$AR$1,"*合計到達率",'2学期国語'!C19:AR19)</f>
        <v>#DIV/0!</v>
      </c>
      <c r="Y18" s="12" t="e">
        <f>SUMIF('3学期国語'!$C$1:$AR$1,"*合計到達率",'3学期国語'!C19:AR19)</f>
        <v>#DIV/0!</v>
      </c>
      <c r="Z18" s="8" t="e">
        <f t="shared" si="8"/>
        <v>#DIV/0!</v>
      </c>
      <c r="AA18" s="33" t="e">
        <f t="shared" si="9"/>
        <v>#DIV/0!</v>
      </c>
      <c r="AB18" s="7" t="e">
        <f t="shared" si="10"/>
        <v>#DIV/0!</v>
      </c>
      <c r="AE18" s="17">
        <v>3</v>
      </c>
      <c r="AF18" s="15">
        <f>COUNTIF($AA$2:$AA$50,"3")</f>
        <v>0</v>
      </c>
    </row>
    <row r="19" spans="1:32" ht="13.5">
      <c r="A19" s="6">
        <v>18</v>
      </c>
      <c r="B19" s="6">
        <f>'名簿'!B18</f>
        <v>0</v>
      </c>
      <c r="C19" s="12" t="e">
        <f>SUMIF('１学期国語'!$C$1:$AR$1,"*話す聞く到達率",'１学期国語'!C20:AR20)</f>
        <v>#DIV/0!</v>
      </c>
      <c r="D19" s="12" t="e">
        <f>SUMIF('2学期国語'!$C$1:$AR$1,"*話す聞く到達率",'2学期国語'!C20:AR20)</f>
        <v>#DIV/0!</v>
      </c>
      <c r="E19" s="12" t="e">
        <f>SUMIF('3学期国語'!$C$1:$AR$1,"*話す聞く到達率",'3学期国語'!C20:AR20)</f>
        <v>#DIV/0!</v>
      </c>
      <c r="F19" s="8" t="e">
        <f t="shared" si="0"/>
        <v>#DIV/0!</v>
      </c>
      <c r="G19" s="23" t="e">
        <f t="shared" si="1"/>
        <v>#DIV/0!</v>
      </c>
      <c r="H19" s="12" t="e">
        <f>SUMIF('１学期国語'!$C$1:$AR$1,"*書く到達率",'１学期国語'!C20:AR20)</f>
        <v>#DIV/0!</v>
      </c>
      <c r="I19" s="12" t="e">
        <f>SUMIF('2学期国語'!$C$1:$AR$1,"*書く到達率",'2学期国語'!C20:AR20)</f>
        <v>#DIV/0!</v>
      </c>
      <c r="J19" s="12" t="e">
        <f>SUMIF('3学期国語'!$C$1:$AR$1,"*書く到達率",'3学期国語'!C20:AR20)</f>
        <v>#DIV/0!</v>
      </c>
      <c r="K19" s="8" t="e">
        <f t="shared" si="2"/>
        <v>#DIV/0!</v>
      </c>
      <c r="L19" s="23" t="e">
        <f t="shared" si="3"/>
        <v>#DIV/0!</v>
      </c>
      <c r="M19" s="12" t="e">
        <f>SUMIF('１学期国語'!$C$1:$AR$1,"*読む到達率",'１学期国語'!C20:AR20)</f>
        <v>#DIV/0!</v>
      </c>
      <c r="N19" s="12" t="e">
        <f>SUMIF('2学期国語'!$C$1:$AR$1,"*読む到達率",'2学期国語'!C20:AR20)</f>
        <v>#DIV/0!</v>
      </c>
      <c r="O19" s="12" t="e">
        <f>SUMIF('3学期国語'!$C$1:$AR$1,"*読む到達率",'3学期国語'!C20:AR20)</f>
        <v>#DIV/0!</v>
      </c>
      <c r="P19" s="8" t="e">
        <f t="shared" si="4"/>
        <v>#DIV/0!</v>
      </c>
      <c r="Q19" s="23" t="e">
        <f t="shared" si="5"/>
        <v>#DIV/0!</v>
      </c>
      <c r="R19" s="12" t="e">
        <f>SUMIF('１学期国語'!$C$1:$AR$1,"*言語到達率",'１学期国語'!C20:AR20)</f>
        <v>#DIV/0!</v>
      </c>
      <c r="S19" s="12" t="e">
        <f>SUMIF('2学期国語'!$C$1:$AR$1,"*言語到達率",'2学期国語'!C20:AR20)</f>
        <v>#DIV/0!</v>
      </c>
      <c r="T19" s="12" t="e">
        <f>SUMIF('3学期国語'!$C$1:$AR$1,"*言語到達率",'3学期国語'!C20:AR20)</f>
        <v>#DIV/0!</v>
      </c>
      <c r="U19" s="8" t="e">
        <f t="shared" si="6"/>
        <v>#DIV/0!</v>
      </c>
      <c r="V19" s="23" t="e">
        <f t="shared" si="7"/>
        <v>#DIV/0!</v>
      </c>
      <c r="W19" s="12" t="e">
        <f>SUMIF('１学期国語'!$C$1:$AR$1,"*合計到達率",'１学期国語'!C20:AR20)</f>
        <v>#DIV/0!</v>
      </c>
      <c r="X19" s="12" t="e">
        <f>SUMIF('2学期国語'!$C$1:$AR$1,"*合計到達率",'2学期国語'!C20:AR20)</f>
        <v>#DIV/0!</v>
      </c>
      <c r="Y19" s="12" t="e">
        <f>SUMIF('3学期国語'!$C$1:$AR$1,"*合計到達率",'3学期国語'!C20:AR20)</f>
        <v>#DIV/0!</v>
      </c>
      <c r="Z19" s="8" t="e">
        <f t="shared" si="8"/>
        <v>#DIV/0!</v>
      </c>
      <c r="AA19" s="33" t="e">
        <f t="shared" si="9"/>
        <v>#DIV/0!</v>
      </c>
      <c r="AB19" s="7" t="e">
        <f t="shared" si="10"/>
        <v>#DIV/0!</v>
      </c>
      <c r="AE19" s="17">
        <v>2</v>
      </c>
      <c r="AF19" s="15">
        <f>COUNTIF($AA$2:$AA$50,"2")</f>
        <v>0</v>
      </c>
    </row>
    <row r="20" spans="1:32" ht="13.5">
      <c r="A20" s="6">
        <v>19</v>
      </c>
      <c r="B20" s="6">
        <f>'名簿'!B19</f>
        <v>0</v>
      </c>
      <c r="C20" s="12" t="e">
        <f>SUMIF('１学期国語'!$C$1:$AR$1,"*話す聞く到達率",'１学期国語'!C21:AR21)</f>
        <v>#DIV/0!</v>
      </c>
      <c r="D20" s="12" t="e">
        <f>SUMIF('2学期国語'!$C$1:$AR$1,"*話す聞く到達率",'2学期国語'!C21:AR21)</f>
        <v>#DIV/0!</v>
      </c>
      <c r="E20" s="12" t="e">
        <f>SUMIF('3学期国語'!$C$1:$AR$1,"*話す聞く到達率",'3学期国語'!C21:AR21)</f>
        <v>#DIV/0!</v>
      </c>
      <c r="F20" s="8" t="e">
        <f t="shared" si="0"/>
        <v>#DIV/0!</v>
      </c>
      <c r="G20" s="23" t="e">
        <f t="shared" si="1"/>
        <v>#DIV/0!</v>
      </c>
      <c r="H20" s="12" t="e">
        <f>SUMIF('１学期国語'!$C$1:$AR$1,"*書く到達率",'１学期国語'!C21:AR21)</f>
        <v>#DIV/0!</v>
      </c>
      <c r="I20" s="12" t="e">
        <f>SUMIF('2学期国語'!$C$1:$AR$1,"*書く到達率",'2学期国語'!C21:AR21)</f>
        <v>#DIV/0!</v>
      </c>
      <c r="J20" s="12" t="e">
        <f>SUMIF('3学期国語'!$C$1:$AR$1,"*書く到達率",'3学期国語'!C21:AR21)</f>
        <v>#DIV/0!</v>
      </c>
      <c r="K20" s="8" t="e">
        <f t="shared" si="2"/>
        <v>#DIV/0!</v>
      </c>
      <c r="L20" s="23" t="e">
        <f t="shared" si="3"/>
        <v>#DIV/0!</v>
      </c>
      <c r="M20" s="12" t="e">
        <f>SUMIF('１学期国語'!$C$1:$AR$1,"*読む到達率",'１学期国語'!C21:AR21)</f>
        <v>#DIV/0!</v>
      </c>
      <c r="N20" s="12" t="e">
        <f>SUMIF('2学期国語'!$C$1:$AR$1,"*読む到達率",'2学期国語'!C21:AR21)</f>
        <v>#DIV/0!</v>
      </c>
      <c r="O20" s="12" t="e">
        <f>SUMIF('3学期国語'!$C$1:$AR$1,"*読む到達率",'3学期国語'!C21:AR21)</f>
        <v>#DIV/0!</v>
      </c>
      <c r="P20" s="8" t="e">
        <f t="shared" si="4"/>
        <v>#DIV/0!</v>
      </c>
      <c r="Q20" s="23" t="e">
        <f t="shared" si="5"/>
        <v>#DIV/0!</v>
      </c>
      <c r="R20" s="12" t="e">
        <f>SUMIF('１学期国語'!$C$1:$AR$1,"*言語到達率",'１学期国語'!C21:AR21)</f>
        <v>#DIV/0!</v>
      </c>
      <c r="S20" s="12" t="e">
        <f>SUMIF('2学期国語'!$C$1:$AR$1,"*言語到達率",'2学期国語'!C21:AR21)</f>
        <v>#DIV/0!</v>
      </c>
      <c r="T20" s="12" t="e">
        <f>SUMIF('3学期国語'!$C$1:$AR$1,"*言語到達率",'3学期国語'!C21:AR21)</f>
        <v>#DIV/0!</v>
      </c>
      <c r="U20" s="8" t="e">
        <f t="shared" si="6"/>
        <v>#DIV/0!</v>
      </c>
      <c r="V20" s="23" t="e">
        <f t="shared" si="7"/>
        <v>#DIV/0!</v>
      </c>
      <c r="W20" s="12" t="e">
        <f>SUMIF('１学期国語'!$C$1:$AR$1,"*合計到達率",'１学期国語'!C21:AR21)</f>
        <v>#DIV/0!</v>
      </c>
      <c r="X20" s="12" t="e">
        <f>SUMIF('2学期国語'!$C$1:$AR$1,"*合計到達率",'2学期国語'!C21:AR21)</f>
        <v>#DIV/0!</v>
      </c>
      <c r="Y20" s="12" t="e">
        <f>SUMIF('3学期国語'!$C$1:$AR$1,"*合計到達率",'3学期国語'!C21:AR21)</f>
        <v>#DIV/0!</v>
      </c>
      <c r="Z20" s="8" t="e">
        <f t="shared" si="8"/>
        <v>#DIV/0!</v>
      </c>
      <c r="AA20" s="33" t="e">
        <f t="shared" si="9"/>
        <v>#DIV/0!</v>
      </c>
      <c r="AB20" s="7" t="e">
        <f t="shared" si="10"/>
        <v>#DIV/0!</v>
      </c>
      <c r="AE20" s="17">
        <v>1</v>
      </c>
      <c r="AF20" s="15">
        <f>COUNTIF($AA$2:$AA$50,"1")</f>
        <v>0</v>
      </c>
    </row>
    <row r="21" spans="1:28" ht="13.5">
      <c r="A21" s="6">
        <v>20</v>
      </c>
      <c r="B21" s="6">
        <f>'名簿'!B20</f>
        <v>0</v>
      </c>
      <c r="C21" s="12" t="e">
        <f>SUMIF('１学期国語'!$C$1:$AR$1,"*話す聞く到達率",'１学期国語'!C22:AR22)</f>
        <v>#DIV/0!</v>
      </c>
      <c r="D21" s="12" t="e">
        <f>SUMIF('2学期国語'!$C$1:$AR$1,"*話す聞く到達率",'2学期国語'!C22:AR22)</f>
        <v>#DIV/0!</v>
      </c>
      <c r="E21" s="12" t="e">
        <f>SUMIF('3学期国語'!$C$1:$AR$1,"*話す聞く到達率",'3学期国語'!C22:AR22)</f>
        <v>#DIV/0!</v>
      </c>
      <c r="F21" s="8" t="e">
        <f t="shared" si="0"/>
        <v>#DIV/0!</v>
      </c>
      <c r="G21" s="23" t="e">
        <f t="shared" si="1"/>
        <v>#DIV/0!</v>
      </c>
      <c r="H21" s="12" t="e">
        <f>SUMIF('１学期国語'!$C$1:$AR$1,"*書く到達率",'１学期国語'!C22:AR22)</f>
        <v>#DIV/0!</v>
      </c>
      <c r="I21" s="12" t="e">
        <f>SUMIF('2学期国語'!$C$1:$AR$1,"*書く到達率",'2学期国語'!C22:AR22)</f>
        <v>#DIV/0!</v>
      </c>
      <c r="J21" s="12" t="e">
        <f>SUMIF('3学期国語'!$C$1:$AR$1,"*書く到達率",'3学期国語'!C22:AR22)</f>
        <v>#DIV/0!</v>
      </c>
      <c r="K21" s="8" t="e">
        <f t="shared" si="2"/>
        <v>#DIV/0!</v>
      </c>
      <c r="L21" s="23" t="e">
        <f t="shared" si="3"/>
        <v>#DIV/0!</v>
      </c>
      <c r="M21" s="12" t="e">
        <f>SUMIF('１学期国語'!$C$1:$AR$1,"*読む到達率",'１学期国語'!C22:AR22)</f>
        <v>#DIV/0!</v>
      </c>
      <c r="N21" s="12" t="e">
        <f>SUMIF('2学期国語'!$C$1:$AR$1,"*読む到達率",'2学期国語'!C22:AR22)</f>
        <v>#DIV/0!</v>
      </c>
      <c r="O21" s="12" t="e">
        <f>SUMIF('3学期国語'!$C$1:$AR$1,"*読む到達率",'3学期国語'!C22:AR22)</f>
        <v>#DIV/0!</v>
      </c>
      <c r="P21" s="8" t="e">
        <f t="shared" si="4"/>
        <v>#DIV/0!</v>
      </c>
      <c r="Q21" s="23" t="e">
        <f t="shared" si="5"/>
        <v>#DIV/0!</v>
      </c>
      <c r="R21" s="12" t="e">
        <f>SUMIF('１学期国語'!$C$1:$AR$1,"*言語到達率",'１学期国語'!C22:AR22)</f>
        <v>#DIV/0!</v>
      </c>
      <c r="S21" s="12" t="e">
        <f>SUMIF('2学期国語'!$C$1:$AR$1,"*言語到達率",'2学期国語'!C22:AR22)</f>
        <v>#DIV/0!</v>
      </c>
      <c r="T21" s="12" t="e">
        <f>SUMIF('3学期国語'!$C$1:$AR$1,"*言語到達率",'3学期国語'!C22:AR22)</f>
        <v>#DIV/0!</v>
      </c>
      <c r="U21" s="8" t="e">
        <f t="shared" si="6"/>
        <v>#DIV/0!</v>
      </c>
      <c r="V21" s="23" t="e">
        <f t="shared" si="7"/>
        <v>#DIV/0!</v>
      </c>
      <c r="W21" s="12" t="e">
        <f>SUMIF('１学期国語'!$C$1:$AR$1,"*合計到達率",'１学期国語'!C22:AR22)</f>
        <v>#DIV/0!</v>
      </c>
      <c r="X21" s="12" t="e">
        <f>SUMIF('2学期国語'!$C$1:$AR$1,"*合計到達率",'2学期国語'!C22:AR22)</f>
        <v>#DIV/0!</v>
      </c>
      <c r="Y21" s="12" t="e">
        <f>SUMIF('3学期国語'!$C$1:$AR$1,"*合計到達率",'3学期国語'!C22:AR22)</f>
        <v>#DIV/0!</v>
      </c>
      <c r="Z21" s="8" t="e">
        <f t="shared" si="8"/>
        <v>#DIV/0!</v>
      </c>
      <c r="AA21" s="33" t="e">
        <f t="shared" si="9"/>
        <v>#DIV/0!</v>
      </c>
      <c r="AB21" s="7" t="e">
        <f t="shared" si="10"/>
        <v>#DIV/0!</v>
      </c>
    </row>
    <row r="22" spans="1:28" ht="13.5">
      <c r="A22" s="6">
        <v>21</v>
      </c>
      <c r="B22" s="6">
        <f>'名簿'!B21</f>
        <v>0</v>
      </c>
      <c r="C22" s="12" t="e">
        <f>SUMIF('１学期国語'!$C$1:$AR$1,"*話す聞く到達率",'１学期国語'!C23:AR23)</f>
        <v>#DIV/0!</v>
      </c>
      <c r="D22" s="12" t="e">
        <f>SUMIF('2学期国語'!$C$1:$AR$1,"*話す聞く到達率",'2学期国語'!C23:AR23)</f>
        <v>#DIV/0!</v>
      </c>
      <c r="E22" s="12" t="e">
        <f>SUMIF('3学期国語'!$C$1:$AR$1,"*話す聞く到達率",'3学期国語'!C23:AR23)</f>
        <v>#DIV/0!</v>
      </c>
      <c r="F22" s="8" t="e">
        <f t="shared" si="0"/>
        <v>#DIV/0!</v>
      </c>
      <c r="G22" s="23" t="e">
        <f t="shared" si="1"/>
        <v>#DIV/0!</v>
      </c>
      <c r="H22" s="12" t="e">
        <f>SUMIF('１学期国語'!$C$1:$AR$1,"*書く到達率",'１学期国語'!C23:AR23)</f>
        <v>#DIV/0!</v>
      </c>
      <c r="I22" s="12" t="e">
        <f>SUMIF('2学期国語'!$C$1:$AR$1,"*書く到達率",'2学期国語'!C23:AR23)</f>
        <v>#DIV/0!</v>
      </c>
      <c r="J22" s="12" t="e">
        <f>SUMIF('3学期国語'!$C$1:$AR$1,"*書く到達率",'3学期国語'!C23:AR23)</f>
        <v>#DIV/0!</v>
      </c>
      <c r="K22" s="8" t="e">
        <f t="shared" si="2"/>
        <v>#DIV/0!</v>
      </c>
      <c r="L22" s="23" t="e">
        <f t="shared" si="3"/>
        <v>#DIV/0!</v>
      </c>
      <c r="M22" s="12" t="e">
        <f>SUMIF('１学期国語'!$C$1:$AR$1,"*読む到達率",'１学期国語'!C23:AR23)</f>
        <v>#DIV/0!</v>
      </c>
      <c r="N22" s="12" t="e">
        <f>SUMIF('2学期国語'!$C$1:$AR$1,"*読む到達率",'2学期国語'!C23:AR23)</f>
        <v>#DIV/0!</v>
      </c>
      <c r="O22" s="12" t="e">
        <f>SUMIF('3学期国語'!$C$1:$AR$1,"*読む到達率",'3学期国語'!C23:AR23)</f>
        <v>#DIV/0!</v>
      </c>
      <c r="P22" s="8" t="e">
        <f t="shared" si="4"/>
        <v>#DIV/0!</v>
      </c>
      <c r="Q22" s="23" t="e">
        <f t="shared" si="5"/>
        <v>#DIV/0!</v>
      </c>
      <c r="R22" s="12" t="e">
        <f>SUMIF('１学期国語'!$C$1:$AR$1,"*言語到達率",'１学期国語'!C23:AR23)</f>
        <v>#DIV/0!</v>
      </c>
      <c r="S22" s="12" t="e">
        <f>SUMIF('2学期国語'!$C$1:$AR$1,"*言語到達率",'2学期国語'!C23:AR23)</f>
        <v>#DIV/0!</v>
      </c>
      <c r="T22" s="12" t="e">
        <f>SUMIF('3学期国語'!$C$1:$AR$1,"*言語到達率",'3学期国語'!C23:AR23)</f>
        <v>#DIV/0!</v>
      </c>
      <c r="U22" s="8" t="e">
        <f t="shared" si="6"/>
        <v>#DIV/0!</v>
      </c>
      <c r="V22" s="23" t="e">
        <f t="shared" si="7"/>
        <v>#DIV/0!</v>
      </c>
      <c r="W22" s="12" t="e">
        <f>SUMIF('１学期国語'!$C$1:$AR$1,"*合計到達率",'１学期国語'!C23:AR23)</f>
        <v>#DIV/0!</v>
      </c>
      <c r="X22" s="12" t="e">
        <f>SUMIF('2学期国語'!$C$1:$AR$1,"*合計到達率",'2学期国語'!C23:AR23)</f>
        <v>#DIV/0!</v>
      </c>
      <c r="Y22" s="12" t="e">
        <f>SUMIF('3学期国語'!$C$1:$AR$1,"*合計到達率",'3学期国語'!C23:AR23)</f>
        <v>#DIV/0!</v>
      </c>
      <c r="Z22" s="8" t="e">
        <f t="shared" si="8"/>
        <v>#DIV/0!</v>
      </c>
      <c r="AA22" s="33" t="e">
        <f t="shared" si="9"/>
        <v>#DIV/0!</v>
      </c>
      <c r="AB22" s="7" t="e">
        <f t="shared" si="10"/>
        <v>#DIV/0!</v>
      </c>
    </row>
    <row r="23" spans="1:28" ht="13.5">
      <c r="A23" s="6">
        <v>22</v>
      </c>
      <c r="B23" s="6">
        <f>'名簿'!B22</f>
        <v>0</v>
      </c>
      <c r="C23" s="12" t="e">
        <f>SUMIF('１学期国語'!$C$1:$AR$1,"*話す聞く到達率",'１学期国語'!C24:AR24)</f>
        <v>#DIV/0!</v>
      </c>
      <c r="D23" s="12" t="e">
        <f>SUMIF('2学期国語'!$C$1:$AR$1,"*話す聞く到達率",'2学期国語'!C24:AR24)</f>
        <v>#DIV/0!</v>
      </c>
      <c r="E23" s="12" t="e">
        <f>SUMIF('3学期国語'!$C$1:$AR$1,"*話す聞く到達率",'3学期国語'!C24:AR24)</f>
        <v>#DIV/0!</v>
      </c>
      <c r="F23" s="8" t="e">
        <f t="shared" si="0"/>
        <v>#DIV/0!</v>
      </c>
      <c r="G23" s="23" t="e">
        <f t="shared" si="1"/>
        <v>#DIV/0!</v>
      </c>
      <c r="H23" s="12" t="e">
        <f>SUMIF('１学期国語'!$C$1:$AR$1,"*書く到達率",'１学期国語'!C24:AR24)</f>
        <v>#DIV/0!</v>
      </c>
      <c r="I23" s="12" t="e">
        <f>SUMIF('2学期国語'!$C$1:$AR$1,"*書く到達率",'2学期国語'!C24:AR24)</f>
        <v>#DIV/0!</v>
      </c>
      <c r="J23" s="12" t="e">
        <f>SUMIF('3学期国語'!$C$1:$AR$1,"*書く到達率",'3学期国語'!C24:AR24)</f>
        <v>#DIV/0!</v>
      </c>
      <c r="K23" s="8" t="e">
        <f t="shared" si="2"/>
        <v>#DIV/0!</v>
      </c>
      <c r="L23" s="23" t="e">
        <f t="shared" si="3"/>
        <v>#DIV/0!</v>
      </c>
      <c r="M23" s="12" t="e">
        <f>SUMIF('１学期国語'!$C$1:$AR$1,"*読む到達率",'１学期国語'!C24:AR24)</f>
        <v>#DIV/0!</v>
      </c>
      <c r="N23" s="12" t="e">
        <f>SUMIF('2学期国語'!$C$1:$AR$1,"*読む到達率",'2学期国語'!C24:AR24)</f>
        <v>#DIV/0!</v>
      </c>
      <c r="O23" s="12" t="e">
        <f>SUMIF('3学期国語'!$C$1:$AR$1,"*読む到達率",'3学期国語'!C24:AR24)</f>
        <v>#DIV/0!</v>
      </c>
      <c r="P23" s="8" t="e">
        <f t="shared" si="4"/>
        <v>#DIV/0!</v>
      </c>
      <c r="Q23" s="23" t="e">
        <f t="shared" si="5"/>
        <v>#DIV/0!</v>
      </c>
      <c r="R23" s="12" t="e">
        <f>SUMIF('１学期国語'!$C$1:$AR$1,"*言語到達率",'１学期国語'!C24:AR24)</f>
        <v>#DIV/0!</v>
      </c>
      <c r="S23" s="12" t="e">
        <f>SUMIF('2学期国語'!$C$1:$AR$1,"*言語到達率",'2学期国語'!C24:AR24)</f>
        <v>#DIV/0!</v>
      </c>
      <c r="T23" s="12" t="e">
        <f>SUMIF('3学期国語'!$C$1:$AR$1,"*言語到達率",'3学期国語'!C24:AR24)</f>
        <v>#DIV/0!</v>
      </c>
      <c r="U23" s="8" t="e">
        <f t="shared" si="6"/>
        <v>#DIV/0!</v>
      </c>
      <c r="V23" s="23" t="e">
        <f t="shared" si="7"/>
        <v>#DIV/0!</v>
      </c>
      <c r="W23" s="12" t="e">
        <f>SUMIF('１学期国語'!$C$1:$AR$1,"*合計到達率",'１学期国語'!C24:AR24)</f>
        <v>#DIV/0!</v>
      </c>
      <c r="X23" s="12" t="e">
        <f>SUMIF('2学期国語'!$C$1:$AR$1,"*合計到達率",'2学期国語'!C24:AR24)</f>
        <v>#DIV/0!</v>
      </c>
      <c r="Y23" s="12" t="e">
        <f>SUMIF('3学期国語'!$C$1:$AR$1,"*合計到達率",'3学期国語'!C24:AR24)</f>
        <v>#DIV/0!</v>
      </c>
      <c r="Z23" s="8" t="e">
        <f t="shared" si="8"/>
        <v>#DIV/0!</v>
      </c>
      <c r="AA23" s="33" t="e">
        <f t="shared" si="9"/>
        <v>#DIV/0!</v>
      </c>
      <c r="AB23" s="7" t="e">
        <f t="shared" si="10"/>
        <v>#DIV/0!</v>
      </c>
    </row>
    <row r="24" spans="1:28" ht="13.5">
      <c r="A24" s="6">
        <v>23</v>
      </c>
      <c r="B24" s="6">
        <f>'名簿'!B23</f>
        <v>0</v>
      </c>
      <c r="C24" s="12" t="e">
        <f>SUMIF('１学期国語'!$C$1:$AR$1,"*話す聞く到達率",'１学期国語'!C25:AR25)</f>
        <v>#DIV/0!</v>
      </c>
      <c r="D24" s="12" t="e">
        <f>SUMIF('2学期国語'!$C$1:$AR$1,"*話す聞く到達率",'2学期国語'!C25:AR25)</f>
        <v>#DIV/0!</v>
      </c>
      <c r="E24" s="12" t="e">
        <f>SUMIF('3学期国語'!$C$1:$AR$1,"*話す聞く到達率",'3学期国語'!C25:AR25)</f>
        <v>#DIV/0!</v>
      </c>
      <c r="F24" s="8" t="e">
        <f t="shared" si="0"/>
        <v>#DIV/0!</v>
      </c>
      <c r="G24" s="23" t="e">
        <f t="shared" si="1"/>
        <v>#DIV/0!</v>
      </c>
      <c r="H24" s="12" t="e">
        <f>SUMIF('１学期国語'!$C$1:$AR$1,"*書く到達率",'１学期国語'!C25:AR25)</f>
        <v>#DIV/0!</v>
      </c>
      <c r="I24" s="12" t="e">
        <f>SUMIF('2学期国語'!$C$1:$AR$1,"*書く到達率",'2学期国語'!C25:AR25)</f>
        <v>#DIV/0!</v>
      </c>
      <c r="J24" s="12" t="e">
        <f>SUMIF('3学期国語'!$C$1:$AR$1,"*書く到達率",'3学期国語'!C25:AR25)</f>
        <v>#DIV/0!</v>
      </c>
      <c r="K24" s="8" t="e">
        <f t="shared" si="2"/>
        <v>#DIV/0!</v>
      </c>
      <c r="L24" s="23" t="e">
        <f t="shared" si="3"/>
        <v>#DIV/0!</v>
      </c>
      <c r="M24" s="12" t="e">
        <f>SUMIF('１学期国語'!$C$1:$AR$1,"*読む到達率",'１学期国語'!C25:AR25)</f>
        <v>#DIV/0!</v>
      </c>
      <c r="N24" s="12" t="e">
        <f>SUMIF('2学期国語'!$C$1:$AR$1,"*読む到達率",'2学期国語'!C25:AR25)</f>
        <v>#DIV/0!</v>
      </c>
      <c r="O24" s="12" t="e">
        <f>SUMIF('3学期国語'!$C$1:$AR$1,"*読む到達率",'3学期国語'!C25:AR25)</f>
        <v>#DIV/0!</v>
      </c>
      <c r="P24" s="8" t="e">
        <f t="shared" si="4"/>
        <v>#DIV/0!</v>
      </c>
      <c r="Q24" s="23" t="e">
        <f t="shared" si="5"/>
        <v>#DIV/0!</v>
      </c>
      <c r="R24" s="12" t="e">
        <f>SUMIF('１学期国語'!$C$1:$AR$1,"*言語到達率",'１学期国語'!C25:AR25)</f>
        <v>#DIV/0!</v>
      </c>
      <c r="S24" s="12" t="e">
        <f>SUMIF('2学期国語'!$C$1:$AR$1,"*言語到達率",'2学期国語'!C25:AR25)</f>
        <v>#DIV/0!</v>
      </c>
      <c r="T24" s="12" t="e">
        <f>SUMIF('3学期国語'!$C$1:$AR$1,"*言語到達率",'3学期国語'!C25:AR25)</f>
        <v>#DIV/0!</v>
      </c>
      <c r="U24" s="8" t="e">
        <f t="shared" si="6"/>
        <v>#DIV/0!</v>
      </c>
      <c r="V24" s="23" t="e">
        <f t="shared" si="7"/>
        <v>#DIV/0!</v>
      </c>
      <c r="W24" s="12" t="e">
        <f>SUMIF('１学期国語'!$C$1:$AR$1,"*合計到達率",'１学期国語'!C25:AR25)</f>
        <v>#DIV/0!</v>
      </c>
      <c r="X24" s="12" t="e">
        <f>SUMIF('2学期国語'!$C$1:$AR$1,"*合計到達率",'2学期国語'!C25:AR25)</f>
        <v>#DIV/0!</v>
      </c>
      <c r="Y24" s="12" t="e">
        <f>SUMIF('3学期国語'!$C$1:$AR$1,"*合計到達率",'3学期国語'!C25:AR25)</f>
        <v>#DIV/0!</v>
      </c>
      <c r="Z24" s="8" t="e">
        <f t="shared" si="8"/>
        <v>#DIV/0!</v>
      </c>
      <c r="AA24" s="33" t="e">
        <f t="shared" si="9"/>
        <v>#DIV/0!</v>
      </c>
      <c r="AB24" s="7" t="e">
        <f t="shared" si="10"/>
        <v>#DIV/0!</v>
      </c>
    </row>
    <row r="25" spans="1:28" ht="13.5">
      <c r="A25" s="6">
        <v>24</v>
      </c>
      <c r="B25" s="6">
        <f>'名簿'!B24</f>
        <v>0</v>
      </c>
      <c r="C25" s="12" t="e">
        <f>SUMIF('１学期国語'!$C$1:$AR$1,"*話す聞く到達率",'１学期国語'!C26:AR26)</f>
        <v>#DIV/0!</v>
      </c>
      <c r="D25" s="12" t="e">
        <f>SUMIF('2学期国語'!$C$1:$AR$1,"*話す聞く到達率",'2学期国語'!C26:AR26)</f>
        <v>#DIV/0!</v>
      </c>
      <c r="E25" s="12" t="e">
        <f>SUMIF('3学期国語'!$C$1:$AR$1,"*話す聞く到達率",'3学期国語'!C26:AR26)</f>
        <v>#DIV/0!</v>
      </c>
      <c r="F25" s="8" t="e">
        <f t="shared" si="0"/>
        <v>#DIV/0!</v>
      </c>
      <c r="G25" s="23" t="e">
        <f t="shared" si="1"/>
        <v>#DIV/0!</v>
      </c>
      <c r="H25" s="12" t="e">
        <f>SUMIF('１学期国語'!$C$1:$AR$1,"*書く到達率",'１学期国語'!C26:AR26)</f>
        <v>#DIV/0!</v>
      </c>
      <c r="I25" s="12" t="e">
        <f>SUMIF('2学期国語'!$C$1:$AR$1,"*書く到達率",'2学期国語'!C26:AR26)</f>
        <v>#DIV/0!</v>
      </c>
      <c r="J25" s="12" t="e">
        <f>SUMIF('3学期国語'!$C$1:$AR$1,"*書く到達率",'3学期国語'!C26:AR26)</f>
        <v>#DIV/0!</v>
      </c>
      <c r="K25" s="8" t="e">
        <f t="shared" si="2"/>
        <v>#DIV/0!</v>
      </c>
      <c r="L25" s="23" t="e">
        <f t="shared" si="3"/>
        <v>#DIV/0!</v>
      </c>
      <c r="M25" s="12" t="e">
        <f>SUMIF('１学期国語'!$C$1:$AR$1,"*読む到達率",'１学期国語'!C26:AR26)</f>
        <v>#DIV/0!</v>
      </c>
      <c r="N25" s="12" t="e">
        <f>SUMIF('2学期国語'!$C$1:$AR$1,"*読む到達率",'2学期国語'!C26:AR26)</f>
        <v>#DIV/0!</v>
      </c>
      <c r="O25" s="12" t="e">
        <f>SUMIF('3学期国語'!$C$1:$AR$1,"*読む到達率",'3学期国語'!C26:AR26)</f>
        <v>#DIV/0!</v>
      </c>
      <c r="P25" s="8" t="e">
        <f t="shared" si="4"/>
        <v>#DIV/0!</v>
      </c>
      <c r="Q25" s="23" t="e">
        <f t="shared" si="5"/>
        <v>#DIV/0!</v>
      </c>
      <c r="R25" s="12" t="e">
        <f>SUMIF('１学期国語'!$C$1:$AR$1,"*言語到達率",'１学期国語'!C26:AR26)</f>
        <v>#DIV/0!</v>
      </c>
      <c r="S25" s="12" t="e">
        <f>SUMIF('2学期国語'!$C$1:$AR$1,"*言語到達率",'2学期国語'!C26:AR26)</f>
        <v>#DIV/0!</v>
      </c>
      <c r="T25" s="12" t="e">
        <f>SUMIF('3学期国語'!$C$1:$AR$1,"*言語到達率",'3学期国語'!C26:AR26)</f>
        <v>#DIV/0!</v>
      </c>
      <c r="U25" s="8" t="e">
        <f t="shared" si="6"/>
        <v>#DIV/0!</v>
      </c>
      <c r="V25" s="23" t="e">
        <f t="shared" si="7"/>
        <v>#DIV/0!</v>
      </c>
      <c r="W25" s="12" t="e">
        <f>SUMIF('１学期国語'!$C$1:$AR$1,"*合計到達率",'１学期国語'!C26:AR26)</f>
        <v>#DIV/0!</v>
      </c>
      <c r="X25" s="12" t="e">
        <f>SUMIF('2学期国語'!$C$1:$AR$1,"*合計到達率",'2学期国語'!C26:AR26)</f>
        <v>#DIV/0!</v>
      </c>
      <c r="Y25" s="12" t="e">
        <f>SUMIF('3学期国語'!$C$1:$AR$1,"*合計到達率",'3学期国語'!C26:AR26)</f>
        <v>#DIV/0!</v>
      </c>
      <c r="Z25" s="8" t="e">
        <f t="shared" si="8"/>
        <v>#DIV/0!</v>
      </c>
      <c r="AA25" s="33" t="e">
        <f t="shared" si="9"/>
        <v>#DIV/0!</v>
      </c>
      <c r="AB25" s="7" t="e">
        <f t="shared" si="10"/>
        <v>#DIV/0!</v>
      </c>
    </row>
    <row r="26" spans="1:28" ht="13.5">
      <c r="A26" s="6">
        <v>25</v>
      </c>
      <c r="B26" s="6">
        <f>'名簿'!B25</f>
        <v>0</v>
      </c>
      <c r="C26" s="12" t="e">
        <f>SUMIF('１学期国語'!$C$1:$AR$1,"*話す聞く到達率",'１学期国語'!C27:AR27)</f>
        <v>#DIV/0!</v>
      </c>
      <c r="D26" s="12" t="e">
        <f>SUMIF('2学期国語'!$C$1:$AR$1,"*話す聞く到達率",'2学期国語'!C27:AR27)</f>
        <v>#DIV/0!</v>
      </c>
      <c r="E26" s="12" t="e">
        <f>SUMIF('3学期国語'!$C$1:$AR$1,"*話す聞く到達率",'3学期国語'!C27:AR27)</f>
        <v>#DIV/0!</v>
      </c>
      <c r="F26" s="8" t="e">
        <f t="shared" si="0"/>
        <v>#DIV/0!</v>
      </c>
      <c r="G26" s="23" t="e">
        <f t="shared" si="1"/>
        <v>#DIV/0!</v>
      </c>
      <c r="H26" s="12" t="e">
        <f>SUMIF('１学期国語'!$C$1:$AR$1,"*書く到達率",'１学期国語'!C27:AR27)</f>
        <v>#DIV/0!</v>
      </c>
      <c r="I26" s="12" t="e">
        <f>SUMIF('2学期国語'!$C$1:$AR$1,"*書く到達率",'2学期国語'!C27:AR27)</f>
        <v>#DIV/0!</v>
      </c>
      <c r="J26" s="12" t="e">
        <f>SUMIF('3学期国語'!$C$1:$AR$1,"*書く到達率",'3学期国語'!C27:AR27)</f>
        <v>#DIV/0!</v>
      </c>
      <c r="K26" s="8" t="e">
        <f t="shared" si="2"/>
        <v>#DIV/0!</v>
      </c>
      <c r="L26" s="23" t="e">
        <f t="shared" si="3"/>
        <v>#DIV/0!</v>
      </c>
      <c r="M26" s="12" t="e">
        <f>SUMIF('１学期国語'!$C$1:$AR$1,"*読む到達率",'１学期国語'!C27:AR27)</f>
        <v>#DIV/0!</v>
      </c>
      <c r="N26" s="12" t="e">
        <f>SUMIF('2学期国語'!$C$1:$AR$1,"*読む到達率",'2学期国語'!C27:AR27)</f>
        <v>#DIV/0!</v>
      </c>
      <c r="O26" s="12" t="e">
        <f>SUMIF('3学期国語'!$C$1:$AR$1,"*読む到達率",'3学期国語'!C27:AR27)</f>
        <v>#DIV/0!</v>
      </c>
      <c r="P26" s="8" t="e">
        <f t="shared" si="4"/>
        <v>#DIV/0!</v>
      </c>
      <c r="Q26" s="23" t="e">
        <f t="shared" si="5"/>
        <v>#DIV/0!</v>
      </c>
      <c r="R26" s="12" t="e">
        <f>SUMIF('１学期国語'!$C$1:$AR$1,"*言語到達率",'１学期国語'!C27:AR27)</f>
        <v>#DIV/0!</v>
      </c>
      <c r="S26" s="12" t="e">
        <f>SUMIF('2学期国語'!$C$1:$AR$1,"*言語到達率",'2学期国語'!C27:AR27)</f>
        <v>#DIV/0!</v>
      </c>
      <c r="T26" s="12" t="e">
        <f>SUMIF('3学期国語'!$C$1:$AR$1,"*言語到達率",'3学期国語'!C27:AR27)</f>
        <v>#DIV/0!</v>
      </c>
      <c r="U26" s="8" t="e">
        <f t="shared" si="6"/>
        <v>#DIV/0!</v>
      </c>
      <c r="V26" s="23" t="e">
        <f t="shared" si="7"/>
        <v>#DIV/0!</v>
      </c>
      <c r="W26" s="12" t="e">
        <f>SUMIF('１学期国語'!$C$1:$AR$1,"*合計到達率",'１学期国語'!C27:AR27)</f>
        <v>#DIV/0!</v>
      </c>
      <c r="X26" s="12" t="e">
        <f>SUMIF('2学期国語'!$C$1:$AR$1,"*合計到達率",'2学期国語'!C27:AR27)</f>
        <v>#DIV/0!</v>
      </c>
      <c r="Y26" s="12" t="e">
        <f>SUMIF('3学期国語'!$C$1:$AR$1,"*合計到達率",'3学期国語'!C27:AR27)</f>
        <v>#DIV/0!</v>
      </c>
      <c r="Z26" s="8" t="e">
        <f t="shared" si="8"/>
        <v>#DIV/0!</v>
      </c>
      <c r="AA26" s="33" t="e">
        <f t="shared" si="9"/>
        <v>#DIV/0!</v>
      </c>
      <c r="AB26" s="7" t="e">
        <f t="shared" si="10"/>
        <v>#DIV/0!</v>
      </c>
    </row>
    <row r="27" spans="1:28" ht="13.5">
      <c r="A27" s="6">
        <v>26</v>
      </c>
      <c r="B27" s="6">
        <f>'名簿'!B26</f>
        <v>0</v>
      </c>
      <c r="C27" s="12" t="e">
        <f>SUMIF('１学期国語'!$C$1:$AR$1,"*話す聞く到達率",'１学期国語'!C28:AR28)</f>
        <v>#DIV/0!</v>
      </c>
      <c r="D27" s="12" t="e">
        <f>SUMIF('2学期国語'!$C$1:$AR$1,"*話す聞く到達率",'2学期国語'!C28:AR28)</f>
        <v>#DIV/0!</v>
      </c>
      <c r="E27" s="12" t="e">
        <f>SUMIF('3学期国語'!$C$1:$AR$1,"*話す聞く到達率",'3学期国語'!C28:AR28)</f>
        <v>#DIV/0!</v>
      </c>
      <c r="F27" s="8" t="e">
        <f t="shared" si="0"/>
        <v>#DIV/0!</v>
      </c>
      <c r="G27" s="23" t="e">
        <f t="shared" si="1"/>
        <v>#DIV/0!</v>
      </c>
      <c r="H27" s="12" t="e">
        <f>SUMIF('１学期国語'!$C$1:$AR$1,"*書く到達率",'１学期国語'!C28:AR28)</f>
        <v>#DIV/0!</v>
      </c>
      <c r="I27" s="12" t="e">
        <f>SUMIF('2学期国語'!$C$1:$AR$1,"*書く到達率",'2学期国語'!C28:AR28)</f>
        <v>#DIV/0!</v>
      </c>
      <c r="J27" s="12" t="e">
        <f>SUMIF('3学期国語'!$C$1:$AR$1,"*書く到達率",'3学期国語'!C28:AR28)</f>
        <v>#DIV/0!</v>
      </c>
      <c r="K27" s="8" t="e">
        <f t="shared" si="2"/>
        <v>#DIV/0!</v>
      </c>
      <c r="L27" s="23" t="e">
        <f t="shared" si="3"/>
        <v>#DIV/0!</v>
      </c>
      <c r="M27" s="12" t="e">
        <f>SUMIF('１学期国語'!$C$1:$AR$1,"*読む到達率",'１学期国語'!C28:AR28)</f>
        <v>#DIV/0!</v>
      </c>
      <c r="N27" s="12" t="e">
        <f>SUMIF('2学期国語'!$C$1:$AR$1,"*読む到達率",'2学期国語'!C28:AR28)</f>
        <v>#DIV/0!</v>
      </c>
      <c r="O27" s="12" t="e">
        <f>SUMIF('3学期国語'!$C$1:$AR$1,"*読む到達率",'3学期国語'!C28:AR28)</f>
        <v>#DIV/0!</v>
      </c>
      <c r="P27" s="8" t="e">
        <f t="shared" si="4"/>
        <v>#DIV/0!</v>
      </c>
      <c r="Q27" s="23" t="e">
        <f t="shared" si="5"/>
        <v>#DIV/0!</v>
      </c>
      <c r="R27" s="12" t="e">
        <f>SUMIF('１学期国語'!$C$1:$AR$1,"*言語到達率",'１学期国語'!C28:AR28)</f>
        <v>#DIV/0!</v>
      </c>
      <c r="S27" s="12" t="e">
        <f>SUMIF('2学期国語'!$C$1:$AR$1,"*言語到達率",'2学期国語'!C28:AR28)</f>
        <v>#DIV/0!</v>
      </c>
      <c r="T27" s="12" t="e">
        <f>SUMIF('3学期国語'!$C$1:$AR$1,"*言語到達率",'3学期国語'!C28:AR28)</f>
        <v>#DIV/0!</v>
      </c>
      <c r="U27" s="8" t="e">
        <f t="shared" si="6"/>
        <v>#DIV/0!</v>
      </c>
      <c r="V27" s="23" t="e">
        <f t="shared" si="7"/>
        <v>#DIV/0!</v>
      </c>
      <c r="W27" s="12" t="e">
        <f>SUMIF('１学期国語'!$C$1:$AR$1,"*合計到達率",'１学期国語'!C28:AR28)</f>
        <v>#DIV/0!</v>
      </c>
      <c r="X27" s="12" t="e">
        <f>SUMIF('2学期国語'!$C$1:$AR$1,"*合計到達率",'2学期国語'!C28:AR28)</f>
        <v>#DIV/0!</v>
      </c>
      <c r="Y27" s="12" t="e">
        <f>SUMIF('3学期国語'!$C$1:$AR$1,"*合計到達率",'3学期国語'!C28:AR28)</f>
        <v>#DIV/0!</v>
      </c>
      <c r="Z27" s="8" t="e">
        <f t="shared" si="8"/>
        <v>#DIV/0!</v>
      </c>
      <c r="AA27" s="33" t="e">
        <f t="shared" si="9"/>
        <v>#DIV/0!</v>
      </c>
      <c r="AB27" s="7" t="e">
        <f t="shared" si="10"/>
        <v>#DIV/0!</v>
      </c>
    </row>
    <row r="28" spans="1:28" ht="13.5">
      <c r="A28" s="6">
        <v>27</v>
      </c>
      <c r="B28" s="6">
        <f>'名簿'!B27</f>
        <v>0</v>
      </c>
      <c r="C28" s="12" t="e">
        <f>SUMIF('１学期国語'!$C$1:$AR$1,"*話す聞く到達率",'１学期国語'!C29:AR29)</f>
        <v>#DIV/0!</v>
      </c>
      <c r="D28" s="12" t="e">
        <f>SUMIF('2学期国語'!$C$1:$AR$1,"*話す聞く到達率",'2学期国語'!C29:AR29)</f>
        <v>#DIV/0!</v>
      </c>
      <c r="E28" s="12" t="e">
        <f>SUMIF('3学期国語'!$C$1:$AR$1,"*話す聞く到達率",'3学期国語'!C29:AR29)</f>
        <v>#DIV/0!</v>
      </c>
      <c r="F28" s="8" t="e">
        <f t="shared" si="0"/>
        <v>#DIV/0!</v>
      </c>
      <c r="G28" s="23" t="e">
        <f t="shared" si="1"/>
        <v>#DIV/0!</v>
      </c>
      <c r="H28" s="12" t="e">
        <f>SUMIF('１学期国語'!$C$1:$AR$1,"*書く到達率",'１学期国語'!C29:AR29)</f>
        <v>#DIV/0!</v>
      </c>
      <c r="I28" s="12" t="e">
        <f>SUMIF('2学期国語'!$C$1:$AR$1,"*書く到達率",'2学期国語'!C29:AR29)</f>
        <v>#DIV/0!</v>
      </c>
      <c r="J28" s="12" t="e">
        <f>SUMIF('3学期国語'!$C$1:$AR$1,"*書く到達率",'3学期国語'!C29:AR29)</f>
        <v>#DIV/0!</v>
      </c>
      <c r="K28" s="8" t="e">
        <f t="shared" si="2"/>
        <v>#DIV/0!</v>
      </c>
      <c r="L28" s="23" t="e">
        <f t="shared" si="3"/>
        <v>#DIV/0!</v>
      </c>
      <c r="M28" s="12" t="e">
        <f>SUMIF('１学期国語'!$C$1:$AR$1,"*読む到達率",'１学期国語'!C29:AR29)</f>
        <v>#DIV/0!</v>
      </c>
      <c r="N28" s="12" t="e">
        <f>SUMIF('2学期国語'!$C$1:$AR$1,"*読む到達率",'2学期国語'!C29:AR29)</f>
        <v>#DIV/0!</v>
      </c>
      <c r="O28" s="12" t="e">
        <f>SUMIF('3学期国語'!$C$1:$AR$1,"*読む到達率",'3学期国語'!C29:AR29)</f>
        <v>#DIV/0!</v>
      </c>
      <c r="P28" s="8" t="e">
        <f t="shared" si="4"/>
        <v>#DIV/0!</v>
      </c>
      <c r="Q28" s="23" t="e">
        <f t="shared" si="5"/>
        <v>#DIV/0!</v>
      </c>
      <c r="R28" s="12" t="e">
        <f>SUMIF('１学期国語'!$C$1:$AR$1,"*言語到達率",'１学期国語'!C29:AR29)</f>
        <v>#DIV/0!</v>
      </c>
      <c r="S28" s="12" t="e">
        <f>SUMIF('2学期国語'!$C$1:$AR$1,"*言語到達率",'2学期国語'!C29:AR29)</f>
        <v>#DIV/0!</v>
      </c>
      <c r="T28" s="12" t="e">
        <f>SUMIF('3学期国語'!$C$1:$AR$1,"*言語到達率",'3学期国語'!C29:AR29)</f>
        <v>#DIV/0!</v>
      </c>
      <c r="U28" s="8" t="e">
        <f t="shared" si="6"/>
        <v>#DIV/0!</v>
      </c>
      <c r="V28" s="23" t="e">
        <f t="shared" si="7"/>
        <v>#DIV/0!</v>
      </c>
      <c r="W28" s="12" t="e">
        <f>SUMIF('１学期国語'!$C$1:$AR$1,"*合計到達率",'１学期国語'!C29:AR29)</f>
        <v>#DIV/0!</v>
      </c>
      <c r="X28" s="12" t="e">
        <f>SUMIF('2学期国語'!$C$1:$AR$1,"*合計到達率",'2学期国語'!C29:AR29)</f>
        <v>#DIV/0!</v>
      </c>
      <c r="Y28" s="12" t="e">
        <f>SUMIF('3学期国語'!$C$1:$AR$1,"*合計到達率",'3学期国語'!C29:AR29)</f>
        <v>#DIV/0!</v>
      </c>
      <c r="Z28" s="8" t="e">
        <f t="shared" si="8"/>
        <v>#DIV/0!</v>
      </c>
      <c r="AA28" s="33" t="e">
        <f t="shared" si="9"/>
        <v>#DIV/0!</v>
      </c>
      <c r="AB28" s="7" t="e">
        <f t="shared" si="10"/>
        <v>#DIV/0!</v>
      </c>
    </row>
    <row r="29" spans="1:28" ht="13.5">
      <c r="A29" s="6">
        <v>28</v>
      </c>
      <c r="B29" s="6">
        <f>'名簿'!B28</f>
        <v>0</v>
      </c>
      <c r="C29" s="12" t="e">
        <f>SUMIF('１学期国語'!$C$1:$AR$1,"*話す聞く到達率",'１学期国語'!C30:AR30)</f>
        <v>#DIV/0!</v>
      </c>
      <c r="D29" s="12" t="e">
        <f>SUMIF('2学期国語'!$C$1:$AR$1,"*話す聞く到達率",'2学期国語'!C30:AR30)</f>
        <v>#DIV/0!</v>
      </c>
      <c r="E29" s="12" t="e">
        <f>SUMIF('3学期国語'!$C$1:$AR$1,"*話す聞く到達率",'3学期国語'!C30:AR30)</f>
        <v>#DIV/0!</v>
      </c>
      <c r="F29" s="8" t="e">
        <f t="shared" si="0"/>
        <v>#DIV/0!</v>
      </c>
      <c r="G29" s="23" t="e">
        <f t="shared" si="1"/>
        <v>#DIV/0!</v>
      </c>
      <c r="H29" s="12" t="e">
        <f>SUMIF('１学期国語'!$C$1:$AR$1,"*書く到達率",'１学期国語'!C30:AR30)</f>
        <v>#DIV/0!</v>
      </c>
      <c r="I29" s="12" t="e">
        <f>SUMIF('2学期国語'!$C$1:$AR$1,"*書く到達率",'2学期国語'!C30:AR30)</f>
        <v>#DIV/0!</v>
      </c>
      <c r="J29" s="12" t="e">
        <f>SUMIF('3学期国語'!$C$1:$AR$1,"*書く到達率",'3学期国語'!C30:AR30)</f>
        <v>#DIV/0!</v>
      </c>
      <c r="K29" s="8" t="e">
        <f t="shared" si="2"/>
        <v>#DIV/0!</v>
      </c>
      <c r="L29" s="23" t="e">
        <f t="shared" si="3"/>
        <v>#DIV/0!</v>
      </c>
      <c r="M29" s="12" t="e">
        <f>SUMIF('１学期国語'!$C$1:$AR$1,"*読む到達率",'１学期国語'!C30:AR30)</f>
        <v>#DIV/0!</v>
      </c>
      <c r="N29" s="12" t="e">
        <f>SUMIF('2学期国語'!$C$1:$AR$1,"*読む到達率",'2学期国語'!C30:AR30)</f>
        <v>#DIV/0!</v>
      </c>
      <c r="O29" s="12" t="e">
        <f>SUMIF('3学期国語'!$C$1:$AR$1,"*読む到達率",'3学期国語'!C30:AR30)</f>
        <v>#DIV/0!</v>
      </c>
      <c r="P29" s="8" t="e">
        <f t="shared" si="4"/>
        <v>#DIV/0!</v>
      </c>
      <c r="Q29" s="23" t="e">
        <f t="shared" si="5"/>
        <v>#DIV/0!</v>
      </c>
      <c r="R29" s="12" t="e">
        <f>SUMIF('１学期国語'!$C$1:$AR$1,"*言語到達率",'１学期国語'!C30:AR30)</f>
        <v>#DIV/0!</v>
      </c>
      <c r="S29" s="12" t="e">
        <f>SUMIF('2学期国語'!$C$1:$AR$1,"*言語到達率",'2学期国語'!C30:AR30)</f>
        <v>#DIV/0!</v>
      </c>
      <c r="T29" s="12" t="e">
        <f>SUMIF('3学期国語'!$C$1:$AR$1,"*言語到達率",'3学期国語'!C30:AR30)</f>
        <v>#DIV/0!</v>
      </c>
      <c r="U29" s="8" t="e">
        <f t="shared" si="6"/>
        <v>#DIV/0!</v>
      </c>
      <c r="V29" s="23" t="e">
        <f t="shared" si="7"/>
        <v>#DIV/0!</v>
      </c>
      <c r="W29" s="12" t="e">
        <f>SUMIF('１学期国語'!$C$1:$AR$1,"*合計到達率",'１学期国語'!C30:AR30)</f>
        <v>#DIV/0!</v>
      </c>
      <c r="X29" s="12" t="e">
        <f>SUMIF('2学期国語'!$C$1:$AR$1,"*合計到達率",'2学期国語'!C30:AR30)</f>
        <v>#DIV/0!</v>
      </c>
      <c r="Y29" s="12" t="e">
        <f>SUMIF('3学期国語'!$C$1:$AR$1,"*合計到達率",'3学期国語'!C30:AR30)</f>
        <v>#DIV/0!</v>
      </c>
      <c r="Z29" s="8" t="e">
        <f t="shared" si="8"/>
        <v>#DIV/0!</v>
      </c>
      <c r="AA29" s="33" t="e">
        <f t="shared" si="9"/>
        <v>#DIV/0!</v>
      </c>
      <c r="AB29" s="7" t="e">
        <f t="shared" si="10"/>
        <v>#DIV/0!</v>
      </c>
    </row>
    <row r="30" spans="1:28" ht="13.5">
      <c r="A30" s="6">
        <v>29</v>
      </c>
      <c r="B30" s="6">
        <f>'名簿'!B29</f>
        <v>0</v>
      </c>
      <c r="C30" s="12" t="e">
        <f>SUMIF('１学期国語'!$C$1:$AR$1,"*話す聞く到達率",'１学期国語'!C31:AR31)</f>
        <v>#DIV/0!</v>
      </c>
      <c r="D30" s="12" t="e">
        <f>SUMIF('2学期国語'!$C$1:$AR$1,"*話す聞く到達率",'2学期国語'!C31:AR31)</f>
        <v>#DIV/0!</v>
      </c>
      <c r="E30" s="12" t="e">
        <f>SUMIF('3学期国語'!$C$1:$AR$1,"*話す聞く到達率",'3学期国語'!C31:AR31)</f>
        <v>#DIV/0!</v>
      </c>
      <c r="F30" s="8" t="e">
        <f t="shared" si="0"/>
        <v>#DIV/0!</v>
      </c>
      <c r="G30" s="23" t="e">
        <f t="shared" si="1"/>
        <v>#DIV/0!</v>
      </c>
      <c r="H30" s="12" t="e">
        <f>SUMIF('１学期国語'!$C$1:$AR$1,"*書く到達率",'１学期国語'!C31:AR31)</f>
        <v>#DIV/0!</v>
      </c>
      <c r="I30" s="12" t="e">
        <f>SUMIF('2学期国語'!$C$1:$AR$1,"*書く到達率",'2学期国語'!C31:AR31)</f>
        <v>#DIV/0!</v>
      </c>
      <c r="J30" s="12" t="e">
        <f>SUMIF('3学期国語'!$C$1:$AR$1,"*書く到達率",'3学期国語'!C31:AR31)</f>
        <v>#DIV/0!</v>
      </c>
      <c r="K30" s="8" t="e">
        <f t="shared" si="2"/>
        <v>#DIV/0!</v>
      </c>
      <c r="L30" s="23" t="e">
        <f t="shared" si="3"/>
        <v>#DIV/0!</v>
      </c>
      <c r="M30" s="12" t="e">
        <f>SUMIF('１学期国語'!$C$1:$AR$1,"*読む到達率",'１学期国語'!C31:AR31)</f>
        <v>#DIV/0!</v>
      </c>
      <c r="N30" s="12" t="e">
        <f>SUMIF('2学期国語'!$C$1:$AR$1,"*読む到達率",'2学期国語'!C31:AR31)</f>
        <v>#DIV/0!</v>
      </c>
      <c r="O30" s="12" t="e">
        <f>SUMIF('3学期国語'!$C$1:$AR$1,"*読む到達率",'3学期国語'!C31:AR31)</f>
        <v>#DIV/0!</v>
      </c>
      <c r="P30" s="8" t="e">
        <f t="shared" si="4"/>
        <v>#DIV/0!</v>
      </c>
      <c r="Q30" s="23" t="e">
        <f t="shared" si="5"/>
        <v>#DIV/0!</v>
      </c>
      <c r="R30" s="12" t="e">
        <f>SUMIF('１学期国語'!$C$1:$AR$1,"*言語到達率",'１学期国語'!C31:AR31)</f>
        <v>#DIV/0!</v>
      </c>
      <c r="S30" s="12" t="e">
        <f>SUMIF('2学期国語'!$C$1:$AR$1,"*言語到達率",'2学期国語'!C31:AR31)</f>
        <v>#DIV/0!</v>
      </c>
      <c r="T30" s="12" t="e">
        <f>SUMIF('3学期国語'!$C$1:$AR$1,"*言語到達率",'3学期国語'!C31:AR31)</f>
        <v>#DIV/0!</v>
      </c>
      <c r="U30" s="8" t="e">
        <f t="shared" si="6"/>
        <v>#DIV/0!</v>
      </c>
      <c r="V30" s="23" t="e">
        <f t="shared" si="7"/>
        <v>#DIV/0!</v>
      </c>
      <c r="W30" s="12" t="e">
        <f>SUMIF('１学期国語'!$C$1:$AR$1,"*合計到達率",'１学期国語'!C31:AR31)</f>
        <v>#DIV/0!</v>
      </c>
      <c r="X30" s="12" t="e">
        <f>SUMIF('2学期国語'!$C$1:$AR$1,"*合計到達率",'2学期国語'!C31:AR31)</f>
        <v>#DIV/0!</v>
      </c>
      <c r="Y30" s="12" t="e">
        <f>SUMIF('3学期国語'!$C$1:$AR$1,"*合計到達率",'3学期国語'!C31:AR31)</f>
        <v>#DIV/0!</v>
      </c>
      <c r="Z30" s="8" t="e">
        <f t="shared" si="8"/>
        <v>#DIV/0!</v>
      </c>
      <c r="AA30" s="33" t="e">
        <f t="shared" si="9"/>
        <v>#DIV/0!</v>
      </c>
      <c r="AB30" s="7" t="e">
        <f t="shared" si="10"/>
        <v>#DIV/0!</v>
      </c>
    </row>
    <row r="31" spans="1:28" ht="13.5">
      <c r="A31" s="6">
        <v>30</v>
      </c>
      <c r="B31" s="6">
        <f>'名簿'!B30</f>
        <v>0</v>
      </c>
      <c r="C31" s="12" t="e">
        <f>SUMIF('１学期国語'!$C$1:$AR$1,"*話す聞く到達率",'１学期国語'!C32:AR32)</f>
        <v>#DIV/0!</v>
      </c>
      <c r="D31" s="12" t="e">
        <f>SUMIF('2学期国語'!$C$1:$AR$1,"*話す聞く到達率",'2学期国語'!C32:AR32)</f>
        <v>#DIV/0!</v>
      </c>
      <c r="E31" s="12" t="e">
        <f>SUMIF('3学期国語'!$C$1:$AR$1,"*話す聞く到達率",'3学期国語'!C32:AR32)</f>
        <v>#DIV/0!</v>
      </c>
      <c r="F31" s="8" t="e">
        <f t="shared" si="0"/>
        <v>#DIV/0!</v>
      </c>
      <c r="G31" s="23" t="e">
        <f t="shared" si="1"/>
        <v>#DIV/0!</v>
      </c>
      <c r="H31" s="12" t="e">
        <f>SUMIF('１学期国語'!$C$1:$AR$1,"*書く到達率",'１学期国語'!C32:AR32)</f>
        <v>#DIV/0!</v>
      </c>
      <c r="I31" s="12" t="e">
        <f>SUMIF('2学期国語'!$C$1:$AR$1,"*書く到達率",'2学期国語'!C32:AR32)</f>
        <v>#DIV/0!</v>
      </c>
      <c r="J31" s="12" t="e">
        <f>SUMIF('3学期国語'!$C$1:$AR$1,"*書く到達率",'3学期国語'!C32:AR32)</f>
        <v>#DIV/0!</v>
      </c>
      <c r="K31" s="8" t="e">
        <f t="shared" si="2"/>
        <v>#DIV/0!</v>
      </c>
      <c r="L31" s="23" t="e">
        <f t="shared" si="3"/>
        <v>#DIV/0!</v>
      </c>
      <c r="M31" s="12" t="e">
        <f>SUMIF('１学期国語'!$C$1:$AR$1,"*読む到達率",'１学期国語'!C32:AR32)</f>
        <v>#DIV/0!</v>
      </c>
      <c r="N31" s="12" t="e">
        <f>SUMIF('2学期国語'!$C$1:$AR$1,"*読む到達率",'2学期国語'!C32:AR32)</f>
        <v>#DIV/0!</v>
      </c>
      <c r="O31" s="12" t="e">
        <f>SUMIF('3学期国語'!$C$1:$AR$1,"*読む到達率",'3学期国語'!C32:AR32)</f>
        <v>#DIV/0!</v>
      </c>
      <c r="P31" s="8" t="e">
        <f t="shared" si="4"/>
        <v>#DIV/0!</v>
      </c>
      <c r="Q31" s="23" t="e">
        <f t="shared" si="5"/>
        <v>#DIV/0!</v>
      </c>
      <c r="R31" s="12" t="e">
        <f>SUMIF('１学期国語'!$C$1:$AR$1,"*言語到達率",'１学期国語'!C32:AR32)</f>
        <v>#DIV/0!</v>
      </c>
      <c r="S31" s="12" t="e">
        <f>SUMIF('2学期国語'!$C$1:$AR$1,"*言語到達率",'2学期国語'!C32:AR32)</f>
        <v>#DIV/0!</v>
      </c>
      <c r="T31" s="12" t="e">
        <f>SUMIF('3学期国語'!$C$1:$AR$1,"*言語到達率",'3学期国語'!C32:AR32)</f>
        <v>#DIV/0!</v>
      </c>
      <c r="U31" s="8" t="e">
        <f t="shared" si="6"/>
        <v>#DIV/0!</v>
      </c>
      <c r="V31" s="23" t="e">
        <f t="shared" si="7"/>
        <v>#DIV/0!</v>
      </c>
      <c r="W31" s="12" t="e">
        <f>SUMIF('１学期国語'!$C$1:$AR$1,"*合計到達率",'１学期国語'!C32:AR32)</f>
        <v>#DIV/0!</v>
      </c>
      <c r="X31" s="12" t="e">
        <f>SUMIF('2学期国語'!$C$1:$AR$1,"*合計到達率",'2学期国語'!C32:AR32)</f>
        <v>#DIV/0!</v>
      </c>
      <c r="Y31" s="12" t="e">
        <f>SUMIF('3学期国語'!$C$1:$AR$1,"*合計到達率",'3学期国語'!C32:AR32)</f>
        <v>#DIV/0!</v>
      </c>
      <c r="Z31" s="8" t="e">
        <f t="shared" si="8"/>
        <v>#DIV/0!</v>
      </c>
      <c r="AA31" s="33" t="e">
        <f t="shared" si="9"/>
        <v>#DIV/0!</v>
      </c>
      <c r="AB31" s="7" t="e">
        <f t="shared" si="10"/>
        <v>#DIV/0!</v>
      </c>
    </row>
    <row r="32" spans="1:28" ht="13.5">
      <c r="A32" s="6">
        <v>31</v>
      </c>
      <c r="B32" s="6">
        <f>'名簿'!B31</f>
        <v>0</v>
      </c>
      <c r="C32" s="12" t="e">
        <f>SUMIF('１学期国語'!$C$1:$AR$1,"*話す聞く到達率",'１学期国語'!C33:AR33)</f>
        <v>#DIV/0!</v>
      </c>
      <c r="D32" s="12" t="e">
        <f>SUMIF('2学期国語'!$C$1:$AR$1,"*話す聞く到達率",'2学期国語'!C33:AR33)</f>
        <v>#DIV/0!</v>
      </c>
      <c r="E32" s="12" t="e">
        <f>SUMIF('3学期国語'!$C$1:$AR$1,"*話す聞く到達率",'3学期国語'!C33:AR33)</f>
        <v>#DIV/0!</v>
      </c>
      <c r="F32" s="8" t="e">
        <f t="shared" si="0"/>
        <v>#DIV/0!</v>
      </c>
      <c r="G32" s="23" t="e">
        <f t="shared" si="1"/>
        <v>#DIV/0!</v>
      </c>
      <c r="H32" s="12" t="e">
        <f>SUMIF('１学期国語'!$C$1:$AR$1,"*書く到達率",'１学期国語'!C33:AR33)</f>
        <v>#DIV/0!</v>
      </c>
      <c r="I32" s="12" t="e">
        <f>SUMIF('2学期国語'!$C$1:$AR$1,"*書く到達率",'2学期国語'!C33:AR33)</f>
        <v>#DIV/0!</v>
      </c>
      <c r="J32" s="12" t="e">
        <f>SUMIF('3学期国語'!$C$1:$AR$1,"*書く到達率",'3学期国語'!C33:AR33)</f>
        <v>#DIV/0!</v>
      </c>
      <c r="K32" s="8" t="e">
        <f t="shared" si="2"/>
        <v>#DIV/0!</v>
      </c>
      <c r="L32" s="23" t="e">
        <f t="shared" si="3"/>
        <v>#DIV/0!</v>
      </c>
      <c r="M32" s="12" t="e">
        <f>SUMIF('１学期国語'!$C$1:$AR$1,"*読む到達率",'１学期国語'!C33:AR33)</f>
        <v>#DIV/0!</v>
      </c>
      <c r="N32" s="12" t="e">
        <f>SUMIF('2学期国語'!$C$1:$AR$1,"*読む到達率",'2学期国語'!C33:AR33)</f>
        <v>#DIV/0!</v>
      </c>
      <c r="O32" s="12" t="e">
        <f>SUMIF('3学期国語'!$C$1:$AR$1,"*読む到達率",'3学期国語'!C33:AR33)</f>
        <v>#DIV/0!</v>
      </c>
      <c r="P32" s="8" t="e">
        <f t="shared" si="4"/>
        <v>#DIV/0!</v>
      </c>
      <c r="Q32" s="23" t="e">
        <f t="shared" si="5"/>
        <v>#DIV/0!</v>
      </c>
      <c r="R32" s="12" t="e">
        <f>SUMIF('１学期国語'!$C$1:$AR$1,"*言語到達率",'１学期国語'!C33:AR33)</f>
        <v>#DIV/0!</v>
      </c>
      <c r="S32" s="12" t="e">
        <f>SUMIF('2学期国語'!$C$1:$AR$1,"*言語到達率",'2学期国語'!C33:AR33)</f>
        <v>#DIV/0!</v>
      </c>
      <c r="T32" s="12" t="e">
        <f>SUMIF('3学期国語'!$C$1:$AR$1,"*言語到達率",'3学期国語'!C33:AR33)</f>
        <v>#DIV/0!</v>
      </c>
      <c r="U32" s="8" t="e">
        <f t="shared" si="6"/>
        <v>#DIV/0!</v>
      </c>
      <c r="V32" s="23" t="e">
        <f t="shared" si="7"/>
        <v>#DIV/0!</v>
      </c>
      <c r="W32" s="12" t="e">
        <f>SUMIF('１学期国語'!$C$1:$AR$1,"*合計到達率",'１学期国語'!C33:AR33)</f>
        <v>#DIV/0!</v>
      </c>
      <c r="X32" s="12" t="e">
        <f>SUMIF('2学期国語'!$C$1:$AR$1,"*合計到達率",'2学期国語'!C33:AR33)</f>
        <v>#DIV/0!</v>
      </c>
      <c r="Y32" s="12" t="e">
        <f>SUMIF('3学期国語'!$C$1:$AR$1,"*合計到達率",'3学期国語'!C33:AR33)</f>
        <v>#DIV/0!</v>
      </c>
      <c r="Z32" s="8" t="e">
        <f t="shared" si="8"/>
        <v>#DIV/0!</v>
      </c>
      <c r="AA32" s="33" t="e">
        <f t="shared" si="9"/>
        <v>#DIV/0!</v>
      </c>
      <c r="AB32" s="7" t="e">
        <f t="shared" si="10"/>
        <v>#DIV/0!</v>
      </c>
    </row>
    <row r="33" spans="1:28" ht="13.5">
      <c r="A33" s="6">
        <v>32</v>
      </c>
      <c r="B33" s="6">
        <f>'名簿'!B32</f>
        <v>0</v>
      </c>
      <c r="C33" s="12" t="e">
        <f>SUMIF('１学期国語'!$C$1:$AR$1,"*話す聞く到達率",'１学期国語'!C34:AR34)</f>
        <v>#DIV/0!</v>
      </c>
      <c r="D33" s="12" t="e">
        <f>SUMIF('2学期国語'!$C$1:$AR$1,"*話す聞く到達率",'2学期国語'!C34:AR34)</f>
        <v>#DIV/0!</v>
      </c>
      <c r="E33" s="12" t="e">
        <f>SUMIF('3学期国語'!$C$1:$AR$1,"*話す聞く到達率",'3学期国語'!C34:AR34)</f>
        <v>#DIV/0!</v>
      </c>
      <c r="F33" s="8" t="e">
        <f t="shared" si="0"/>
        <v>#DIV/0!</v>
      </c>
      <c r="G33" s="23" t="e">
        <f t="shared" si="1"/>
        <v>#DIV/0!</v>
      </c>
      <c r="H33" s="12" t="e">
        <f>SUMIF('１学期国語'!$C$1:$AR$1,"*書く到達率",'１学期国語'!C34:AR34)</f>
        <v>#DIV/0!</v>
      </c>
      <c r="I33" s="12" t="e">
        <f>SUMIF('2学期国語'!$C$1:$AR$1,"*書く到達率",'2学期国語'!C34:AR34)</f>
        <v>#DIV/0!</v>
      </c>
      <c r="J33" s="12" t="e">
        <f>SUMIF('3学期国語'!$C$1:$AR$1,"*書く到達率",'3学期国語'!C34:AR34)</f>
        <v>#DIV/0!</v>
      </c>
      <c r="K33" s="8" t="e">
        <f t="shared" si="2"/>
        <v>#DIV/0!</v>
      </c>
      <c r="L33" s="23" t="e">
        <f t="shared" si="3"/>
        <v>#DIV/0!</v>
      </c>
      <c r="M33" s="12" t="e">
        <f>SUMIF('１学期国語'!$C$1:$AR$1,"*読む到達率",'１学期国語'!C34:AR34)</f>
        <v>#DIV/0!</v>
      </c>
      <c r="N33" s="12" t="e">
        <f>SUMIF('2学期国語'!$C$1:$AR$1,"*読む到達率",'2学期国語'!C34:AR34)</f>
        <v>#DIV/0!</v>
      </c>
      <c r="O33" s="12" t="e">
        <f>SUMIF('3学期国語'!$C$1:$AR$1,"*読む到達率",'3学期国語'!C34:AR34)</f>
        <v>#DIV/0!</v>
      </c>
      <c r="P33" s="8" t="e">
        <f t="shared" si="4"/>
        <v>#DIV/0!</v>
      </c>
      <c r="Q33" s="23" t="e">
        <f t="shared" si="5"/>
        <v>#DIV/0!</v>
      </c>
      <c r="R33" s="12" t="e">
        <f>SUMIF('１学期国語'!$C$1:$AR$1,"*言語到達率",'１学期国語'!C34:AR34)</f>
        <v>#DIV/0!</v>
      </c>
      <c r="S33" s="12" t="e">
        <f>SUMIF('2学期国語'!$C$1:$AR$1,"*言語到達率",'2学期国語'!C34:AR34)</f>
        <v>#DIV/0!</v>
      </c>
      <c r="T33" s="12" t="e">
        <f>SUMIF('3学期国語'!$C$1:$AR$1,"*言語到達率",'3学期国語'!C34:AR34)</f>
        <v>#DIV/0!</v>
      </c>
      <c r="U33" s="8" t="e">
        <f t="shared" si="6"/>
        <v>#DIV/0!</v>
      </c>
      <c r="V33" s="23" t="e">
        <f t="shared" si="7"/>
        <v>#DIV/0!</v>
      </c>
      <c r="W33" s="12" t="e">
        <f>SUMIF('１学期国語'!$C$1:$AR$1,"*合計到達率",'１学期国語'!C34:AR34)</f>
        <v>#DIV/0!</v>
      </c>
      <c r="X33" s="12" t="e">
        <f>SUMIF('2学期国語'!$C$1:$AR$1,"*合計到達率",'2学期国語'!C34:AR34)</f>
        <v>#DIV/0!</v>
      </c>
      <c r="Y33" s="12" t="e">
        <f>SUMIF('3学期国語'!$C$1:$AR$1,"*合計到達率",'3学期国語'!C34:AR34)</f>
        <v>#DIV/0!</v>
      </c>
      <c r="Z33" s="8" t="e">
        <f t="shared" si="8"/>
        <v>#DIV/0!</v>
      </c>
      <c r="AA33" s="33" t="e">
        <f t="shared" si="9"/>
        <v>#DIV/0!</v>
      </c>
      <c r="AB33" s="7" t="e">
        <f t="shared" si="10"/>
        <v>#DIV/0!</v>
      </c>
    </row>
    <row r="34" spans="1:28" ht="13.5">
      <c r="A34" s="6">
        <v>33</v>
      </c>
      <c r="B34" s="6">
        <f>'名簿'!B33</f>
        <v>0</v>
      </c>
      <c r="C34" s="12" t="e">
        <f>SUMIF('１学期国語'!$C$1:$AR$1,"*話す聞く到達率",'１学期国語'!C35:AR35)</f>
        <v>#DIV/0!</v>
      </c>
      <c r="D34" s="12" t="e">
        <f>SUMIF('2学期国語'!$C$1:$AR$1,"*話す聞く到達率",'2学期国語'!C35:AR35)</f>
        <v>#DIV/0!</v>
      </c>
      <c r="E34" s="12" t="e">
        <f>SUMIF('3学期国語'!$C$1:$AR$1,"*話す聞く到達率",'3学期国語'!C35:AR35)</f>
        <v>#DIV/0!</v>
      </c>
      <c r="F34" s="8" t="e">
        <f t="shared" si="0"/>
        <v>#DIV/0!</v>
      </c>
      <c r="G34" s="23" t="e">
        <f t="shared" si="1"/>
        <v>#DIV/0!</v>
      </c>
      <c r="H34" s="12" t="e">
        <f>SUMIF('１学期国語'!$C$1:$AR$1,"*書く到達率",'１学期国語'!C35:AR35)</f>
        <v>#DIV/0!</v>
      </c>
      <c r="I34" s="12" t="e">
        <f>SUMIF('2学期国語'!$C$1:$AR$1,"*書く到達率",'2学期国語'!C35:AR35)</f>
        <v>#DIV/0!</v>
      </c>
      <c r="J34" s="12" t="e">
        <f>SUMIF('3学期国語'!$C$1:$AR$1,"*書く到達率",'3学期国語'!C35:AR35)</f>
        <v>#DIV/0!</v>
      </c>
      <c r="K34" s="8" t="e">
        <f t="shared" si="2"/>
        <v>#DIV/0!</v>
      </c>
      <c r="L34" s="23" t="e">
        <f t="shared" si="3"/>
        <v>#DIV/0!</v>
      </c>
      <c r="M34" s="12" t="e">
        <f>SUMIF('１学期国語'!$C$1:$AR$1,"*読む到達率",'１学期国語'!C35:AR35)</f>
        <v>#DIV/0!</v>
      </c>
      <c r="N34" s="12" t="e">
        <f>SUMIF('2学期国語'!$C$1:$AR$1,"*読む到達率",'2学期国語'!C35:AR35)</f>
        <v>#DIV/0!</v>
      </c>
      <c r="O34" s="12" t="e">
        <f>SUMIF('3学期国語'!$C$1:$AR$1,"*読む到達率",'3学期国語'!C35:AR35)</f>
        <v>#DIV/0!</v>
      </c>
      <c r="P34" s="8" t="e">
        <f t="shared" si="4"/>
        <v>#DIV/0!</v>
      </c>
      <c r="Q34" s="23" t="e">
        <f t="shared" si="5"/>
        <v>#DIV/0!</v>
      </c>
      <c r="R34" s="12" t="e">
        <f>SUMIF('１学期国語'!$C$1:$AR$1,"*言語到達率",'１学期国語'!C35:AR35)</f>
        <v>#DIV/0!</v>
      </c>
      <c r="S34" s="12" t="e">
        <f>SUMIF('2学期国語'!$C$1:$AR$1,"*言語到達率",'2学期国語'!C35:AR35)</f>
        <v>#DIV/0!</v>
      </c>
      <c r="T34" s="12" t="e">
        <f>SUMIF('3学期国語'!$C$1:$AR$1,"*言語到達率",'3学期国語'!C35:AR35)</f>
        <v>#DIV/0!</v>
      </c>
      <c r="U34" s="8" t="e">
        <f t="shared" si="6"/>
        <v>#DIV/0!</v>
      </c>
      <c r="V34" s="23" t="e">
        <f t="shared" si="7"/>
        <v>#DIV/0!</v>
      </c>
      <c r="W34" s="12" t="e">
        <f>SUMIF('１学期国語'!$C$1:$AR$1,"*合計到達率",'１学期国語'!C35:AR35)</f>
        <v>#DIV/0!</v>
      </c>
      <c r="X34" s="12" t="e">
        <f>SUMIF('2学期国語'!$C$1:$AR$1,"*合計到達率",'2学期国語'!C35:AR35)</f>
        <v>#DIV/0!</v>
      </c>
      <c r="Y34" s="12" t="e">
        <f>SUMIF('3学期国語'!$C$1:$AR$1,"*合計到達率",'3学期国語'!C35:AR35)</f>
        <v>#DIV/0!</v>
      </c>
      <c r="Z34" s="8" t="e">
        <f t="shared" si="8"/>
        <v>#DIV/0!</v>
      </c>
      <c r="AA34" s="33" t="e">
        <f t="shared" si="9"/>
        <v>#DIV/0!</v>
      </c>
      <c r="AB34" s="7" t="e">
        <f t="shared" si="10"/>
        <v>#DIV/0!</v>
      </c>
    </row>
    <row r="35" spans="1:28" ht="13.5">
      <c r="A35" s="6">
        <v>34</v>
      </c>
      <c r="B35" s="6">
        <f>'名簿'!B34</f>
        <v>0</v>
      </c>
      <c r="C35" s="12" t="e">
        <f>SUMIF('１学期国語'!$C$1:$AR$1,"*話す聞く到達率",'１学期国語'!C36:AR36)</f>
        <v>#DIV/0!</v>
      </c>
      <c r="D35" s="12" t="e">
        <f>SUMIF('2学期国語'!$C$1:$AR$1,"*話す聞く到達率",'2学期国語'!C36:AR36)</f>
        <v>#DIV/0!</v>
      </c>
      <c r="E35" s="12" t="e">
        <f>SUMIF('3学期国語'!$C$1:$AR$1,"*話す聞く到達率",'3学期国語'!C36:AR36)</f>
        <v>#DIV/0!</v>
      </c>
      <c r="F35" s="8" t="e">
        <f t="shared" si="0"/>
        <v>#DIV/0!</v>
      </c>
      <c r="G35" s="23" t="e">
        <f t="shared" si="1"/>
        <v>#DIV/0!</v>
      </c>
      <c r="H35" s="12" t="e">
        <f>SUMIF('１学期国語'!$C$1:$AR$1,"*書く到達率",'１学期国語'!C36:AR36)</f>
        <v>#DIV/0!</v>
      </c>
      <c r="I35" s="12" t="e">
        <f>SUMIF('2学期国語'!$C$1:$AR$1,"*書く到達率",'2学期国語'!C36:AR36)</f>
        <v>#DIV/0!</v>
      </c>
      <c r="J35" s="12" t="e">
        <f>SUMIF('3学期国語'!$C$1:$AR$1,"*書く到達率",'3学期国語'!C36:AR36)</f>
        <v>#DIV/0!</v>
      </c>
      <c r="K35" s="8" t="e">
        <f t="shared" si="2"/>
        <v>#DIV/0!</v>
      </c>
      <c r="L35" s="23" t="e">
        <f t="shared" si="3"/>
        <v>#DIV/0!</v>
      </c>
      <c r="M35" s="12" t="e">
        <f>SUMIF('１学期国語'!$C$1:$AR$1,"*読む到達率",'１学期国語'!C36:AR36)</f>
        <v>#DIV/0!</v>
      </c>
      <c r="N35" s="12" t="e">
        <f>SUMIF('2学期国語'!$C$1:$AR$1,"*読む到達率",'2学期国語'!C36:AR36)</f>
        <v>#DIV/0!</v>
      </c>
      <c r="O35" s="12" t="e">
        <f>SUMIF('3学期国語'!$C$1:$AR$1,"*読む到達率",'3学期国語'!C36:AR36)</f>
        <v>#DIV/0!</v>
      </c>
      <c r="P35" s="8" t="e">
        <f t="shared" si="4"/>
        <v>#DIV/0!</v>
      </c>
      <c r="Q35" s="23" t="e">
        <f t="shared" si="5"/>
        <v>#DIV/0!</v>
      </c>
      <c r="R35" s="12" t="e">
        <f>SUMIF('１学期国語'!$C$1:$AR$1,"*言語到達率",'１学期国語'!C36:AR36)</f>
        <v>#DIV/0!</v>
      </c>
      <c r="S35" s="12" t="e">
        <f>SUMIF('2学期国語'!$C$1:$AR$1,"*言語到達率",'2学期国語'!C36:AR36)</f>
        <v>#DIV/0!</v>
      </c>
      <c r="T35" s="12" t="e">
        <f>SUMIF('3学期国語'!$C$1:$AR$1,"*言語到達率",'3学期国語'!C36:AR36)</f>
        <v>#DIV/0!</v>
      </c>
      <c r="U35" s="8" t="e">
        <f t="shared" si="6"/>
        <v>#DIV/0!</v>
      </c>
      <c r="V35" s="23" t="e">
        <f t="shared" si="7"/>
        <v>#DIV/0!</v>
      </c>
      <c r="W35" s="12" t="e">
        <f>SUMIF('１学期国語'!$C$1:$AR$1,"*合計到達率",'１学期国語'!C36:AR36)</f>
        <v>#DIV/0!</v>
      </c>
      <c r="X35" s="12" t="e">
        <f>SUMIF('2学期国語'!$C$1:$AR$1,"*合計到達率",'2学期国語'!C36:AR36)</f>
        <v>#DIV/0!</v>
      </c>
      <c r="Y35" s="12" t="e">
        <f>SUMIF('3学期国語'!$C$1:$AR$1,"*合計到達率",'3学期国語'!C36:AR36)</f>
        <v>#DIV/0!</v>
      </c>
      <c r="Z35" s="8" t="e">
        <f t="shared" si="8"/>
        <v>#DIV/0!</v>
      </c>
      <c r="AA35" s="33" t="e">
        <f t="shared" si="9"/>
        <v>#DIV/0!</v>
      </c>
      <c r="AB35" s="7" t="e">
        <f t="shared" si="10"/>
        <v>#DIV/0!</v>
      </c>
    </row>
    <row r="36" spans="1:28" ht="13.5">
      <c r="A36" s="6">
        <v>35</v>
      </c>
      <c r="B36" s="6">
        <f>'名簿'!B35</f>
        <v>0</v>
      </c>
      <c r="C36" s="12" t="e">
        <f>SUMIF('１学期国語'!$C$1:$AR$1,"*話す聞く到達率",'１学期国語'!C37:AR37)</f>
        <v>#DIV/0!</v>
      </c>
      <c r="D36" s="12" t="e">
        <f>SUMIF('2学期国語'!$C$1:$AR$1,"*話す聞く到達率",'2学期国語'!C37:AR37)</f>
        <v>#DIV/0!</v>
      </c>
      <c r="E36" s="12" t="e">
        <f>SUMIF('3学期国語'!$C$1:$AR$1,"*話す聞く到達率",'3学期国語'!C37:AR37)</f>
        <v>#DIV/0!</v>
      </c>
      <c r="F36" s="8" t="e">
        <f t="shared" si="0"/>
        <v>#DIV/0!</v>
      </c>
      <c r="G36" s="23" t="e">
        <f t="shared" si="1"/>
        <v>#DIV/0!</v>
      </c>
      <c r="H36" s="12" t="e">
        <f>SUMIF('１学期国語'!$C$1:$AR$1,"*書く到達率",'１学期国語'!C37:AR37)</f>
        <v>#DIV/0!</v>
      </c>
      <c r="I36" s="12" t="e">
        <f>SUMIF('2学期国語'!$C$1:$AR$1,"*書く到達率",'2学期国語'!C37:AR37)</f>
        <v>#DIV/0!</v>
      </c>
      <c r="J36" s="12" t="e">
        <f>SUMIF('3学期国語'!$C$1:$AR$1,"*書く到達率",'3学期国語'!C37:AR37)</f>
        <v>#DIV/0!</v>
      </c>
      <c r="K36" s="8" t="e">
        <f t="shared" si="2"/>
        <v>#DIV/0!</v>
      </c>
      <c r="L36" s="23" t="e">
        <f t="shared" si="3"/>
        <v>#DIV/0!</v>
      </c>
      <c r="M36" s="12" t="e">
        <f>SUMIF('１学期国語'!$C$1:$AR$1,"*読む到達率",'１学期国語'!C37:AR37)</f>
        <v>#DIV/0!</v>
      </c>
      <c r="N36" s="12" t="e">
        <f>SUMIF('2学期国語'!$C$1:$AR$1,"*読む到達率",'2学期国語'!C37:AR37)</f>
        <v>#DIV/0!</v>
      </c>
      <c r="O36" s="12" t="e">
        <f>SUMIF('3学期国語'!$C$1:$AR$1,"*読む到達率",'3学期国語'!C37:AR37)</f>
        <v>#DIV/0!</v>
      </c>
      <c r="P36" s="8" t="e">
        <f t="shared" si="4"/>
        <v>#DIV/0!</v>
      </c>
      <c r="Q36" s="23" t="e">
        <f t="shared" si="5"/>
        <v>#DIV/0!</v>
      </c>
      <c r="R36" s="12" t="e">
        <f>SUMIF('１学期国語'!$C$1:$AR$1,"*言語到達率",'１学期国語'!C37:AR37)</f>
        <v>#DIV/0!</v>
      </c>
      <c r="S36" s="12" t="e">
        <f>SUMIF('2学期国語'!$C$1:$AR$1,"*言語到達率",'2学期国語'!C37:AR37)</f>
        <v>#DIV/0!</v>
      </c>
      <c r="T36" s="12" t="e">
        <f>SUMIF('3学期国語'!$C$1:$AR$1,"*言語到達率",'3学期国語'!C37:AR37)</f>
        <v>#DIV/0!</v>
      </c>
      <c r="U36" s="8" t="e">
        <f t="shared" si="6"/>
        <v>#DIV/0!</v>
      </c>
      <c r="V36" s="23" t="e">
        <f t="shared" si="7"/>
        <v>#DIV/0!</v>
      </c>
      <c r="W36" s="12" t="e">
        <f>SUMIF('１学期国語'!$C$1:$AR$1,"*合計到達率",'１学期国語'!C37:AR37)</f>
        <v>#DIV/0!</v>
      </c>
      <c r="X36" s="12" t="e">
        <f>SUMIF('2学期国語'!$C$1:$AR$1,"*合計到達率",'2学期国語'!C37:AR37)</f>
        <v>#DIV/0!</v>
      </c>
      <c r="Y36" s="12" t="e">
        <f>SUMIF('3学期国語'!$C$1:$AR$1,"*合計到達率",'3学期国語'!C37:AR37)</f>
        <v>#DIV/0!</v>
      </c>
      <c r="Z36" s="8" t="e">
        <f t="shared" si="8"/>
        <v>#DIV/0!</v>
      </c>
      <c r="AA36" s="33" t="e">
        <f t="shared" si="9"/>
        <v>#DIV/0!</v>
      </c>
      <c r="AB36" s="7" t="e">
        <f t="shared" si="10"/>
        <v>#DIV/0!</v>
      </c>
    </row>
    <row r="37" spans="1:28" ht="13.5">
      <c r="A37" s="6">
        <v>36</v>
      </c>
      <c r="B37" s="6">
        <f>'名簿'!B36</f>
        <v>0</v>
      </c>
      <c r="C37" s="12" t="e">
        <f>SUMIF('１学期国語'!$C$1:$AR$1,"*話す聞く到達率",'１学期国語'!C38:AR38)</f>
        <v>#DIV/0!</v>
      </c>
      <c r="D37" s="12" t="e">
        <f>SUMIF('2学期国語'!$C$1:$AR$1,"*話す聞く到達率",'2学期国語'!C38:AR38)</f>
        <v>#DIV/0!</v>
      </c>
      <c r="E37" s="12" t="e">
        <f>SUMIF('3学期国語'!$C$1:$AR$1,"*話す聞く到達率",'3学期国語'!C38:AR38)</f>
        <v>#DIV/0!</v>
      </c>
      <c r="F37" s="8" t="e">
        <f t="shared" si="0"/>
        <v>#DIV/0!</v>
      </c>
      <c r="G37" s="23" t="e">
        <f t="shared" si="1"/>
        <v>#DIV/0!</v>
      </c>
      <c r="H37" s="12" t="e">
        <f>SUMIF('１学期国語'!$C$1:$AR$1,"*書く到達率",'１学期国語'!C38:AR38)</f>
        <v>#DIV/0!</v>
      </c>
      <c r="I37" s="12" t="e">
        <f>SUMIF('2学期国語'!$C$1:$AR$1,"*書く到達率",'2学期国語'!C38:AR38)</f>
        <v>#DIV/0!</v>
      </c>
      <c r="J37" s="12" t="e">
        <f>SUMIF('3学期国語'!$C$1:$AR$1,"*書く到達率",'3学期国語'!C38:AR38)</f>
        <v>#DIV/0!</v>
      </c>
      <c r="K37" s="8" t="e">
        <f t="shared" si="2"/>
        <v>#DIV/0!</v>
      </c>
      <c r="L37" s="23" t="e">
        <f t="shared" si="3"/>
        <v>#DIV/0!</v>
      </c>
      <c r="M37" s="12" t="e">
        <f>SUMIF('１学期国語'!$C$1:$AR$1,"*読む到達率",'１学期国語'!C38:AR38)</f>
        <v>#DIV/0!</v>
      </c>
      <c r="N37" s="12" t="e">
        <f>SUMIF('2学期国語'!$C$1:$AR$1,"*読む到達率",'2学期国語'!C38:AR38)</f>
        <v>#DIV/0!</v>
      </c>
      <c r="O37" s="12" t="e">
        <f>SUMIF('3学期国語'!$C$1:$AR$1,"*読む到達率",'3学期国語'!C38:AR38)</f>
        <v>#DIV/0!</v>
      </c>
      <c r="P37" s="8" t="e">
        <f t="shared" si="4"/>
        <v>#DIV/0!</v>
      </c>
      <c r="Q37" s="23" t="e">
        <f t="shared" si="5"/>
        <v>#DIV/0!</v>
      </c>
      <c r="R37" s="12" t="e">
        <f>SUMIF('１学期国語'!$C$1:$AR$1,"*言語到達率",'１学期国語'!C38:AR38)</f>
        <v>#DIV/0!</v>
      </c>
      <c r="S37" s="12" t="e">
        <f>SUMIF('2学期国語'!$C$1:$AR$1,"*言語到達率",'2学期国語'!C38:AR38)</f>
        <v>#DIV/0!</v>
      </c>
      <c r="T37" s="12" t="e">
        <f>SUMIF('3学期国語'!$C$1:$AR$1,"*言語到達率",'3学期国語'!C38:AR38)</f>
        <v>#DIV/0!</v>
      </c>
      <c r="U37" s="8" t="e">
        <f t="shared" si="6"/>
        <v>#DIV/0!</v>
      </c>
      <c r="V37" s="23" t="e">
        <f t="shared" si="7"/>
        <v>#DIV/0!</v>
      </c>
      <c r="W37" s="12" t="e">
        <f>SUMIF('１学期国語'!$C$1:$AR$1,"*合計到達率",'１学期国語'!C38:AR38)</f>
        <v>#DIV/0!</v>
      </c>
      <c r="X37" s="12" t="e">
        <f>SUMIF('2学期国語'!$C$1:$AR$1,"*合計到達率",'2学期国語'!C38:AR38)</f>
        <v>#DIV/0!</v>
      </c>
      <c r="Y37" s="12" t="e">
        <f>SUMIF('3学期国語'!$C$1:$AR$1,"*合計到達率",'3学期国語'!C38:AR38)</f>
        <v>#DIV/0!</v>
      </c>
      <c r="Z37" s="8" t="e">
        <f t="shared" si="8"/>
        <v>#DIV/0!</v>
      </c>
      <c r="AA37" s="33" t="e">
        <f t="shared" si="9"/>
        <v>#DIV/0!</v>
      </c>
      <c r="AB37" s="7" t="e">
        <f t="shared" si="10"/>
        <v>#DIV/0!</v>
      </c>
    </row>
    <row r="38" spans="1:28" ht="13.5">
      <c r="A38" s="6">
        <v>37</v>
      </c>
      <c r="B38" s="6">
        <f>'名簿'!B37</f>
        <v>0</v>
      </c>
      <c r="C38" s="12" t="e">
        <f>SUMIF('１学期国語'!$C$1:$AR$1,"*話す聞く到達率",'１学期国語'!C39:AR39)</f>
        <v>#DIV/0!</v>
      </c>
      <c r="D38" s="12" t="e">
        <f>SUMIF('2学期国語'!$C$1:$AR$1,"*話す聞く到達率",'2学期国語'!C39:AR39)</f>
        <v>#DIV/0!</v>
      </c>
      <c r="E38" s="12" t="e">
        <f>SUMIF('3学期国語'!$C$1:$AR$1,"*話す聞く到達率",'3学期国語'!C39:AR39)</f>
        <v>#DIV/0!</v>
      </c>
      <c r="F38" s="8" t="e">
        <f t="shared" si="0"/>
        <v>#DIV/0!</v>
      </c>
      <c r="G38" s="23" t="e">
        <f t="shared" si="1"/>
        <v>#DIV/0!</v>
      </c>
      <c r="H38" s="12" t="e">
        <f>SUMIF('１学期国語'!$C$1:$AR$1,"*書く到達率",'１学期国語'!C39:AR39)</f>
        <v>#DIV/0!</v>
      </c>
      <c r="I38" s="12" t="e">
        <f>SUMIF('2学期国語'!$C$1:$AR$1,"*書く到達率",'2学期国語'!C39:AR39)</f>
        <v>#DIV/0!</v>
      </c>
      <c r="J38" s="12" t="e">
        <f>SUMIF('3学期国語'!$C$1:$AR$1,"*書く到達率",'3学期国語'!C39:AR39)</f>
        <v>#DIV/0!</v>
      </c>
      <c r="K38" s="8" t="e">
        <f t="shared" si="2"/>
        <v>#DIV/0!</v>
      </c>
      <c r="L38" s="23" t="e">
        <f t="shared" si="3"/>
        <v>#DIV/0!</v>
      </c>
      <c r="M38" s="12" t="e">
        <f>SUMIF('１学期国語'!$C$1:$AR$1,"*読む到達率",'１学期国語'!C39:AR39)</f>
        <v>#DIV/0!</v>
      </c>
      <c r="N38" s="12" t="e">
        <f>SUMIF('2学期国語'!$C$1:$AR$1,"*読む到達率",'2学期国語'!C39:AR39)</f>
        <v>#DIV/0!</v>
      </c>
      <c r="O38" s="12" t="e">
        <f>SUMIF('3学期国語'!$C$1:$AR$1,"*読む到達率",'3学期国語'!C39:AR39)</f>
        <v>#DIV/0!</v>
      </c>
      <c r="P38" s="8" t="e">
        <f t="shared" si="4"/>
        <v>#DIV/0!</v>
      </c>
      <c r="Q38" s="23" t="e">
        <f t="shared" si="5"/>
        <v>#DIV/0!</v>
      </c>
      <c r="R38" s="12" t="e">
        <f>SUMIF('１学期国語'!$C$1:$AR$1,"*言語到達率",'１学期国語'!C39:AR39)</f>
        <v>#DIV/0!</v>
      </c>
      <c r="S38" s="12" t="e">
        <f>SUMIF('2学期国語'!$C$1:$AR$1,"*言語到達率",'2学期国語'!C39:AR39)</f>
        <v>#DIV/0!</v>
      </c>
      <c r="T38" s="12" t="e">
        <f>SUMIF('3学期国語'!$C$1:$AR$1,"*言語到達率",'3学期国語'!C39:AR39)</f>
        <v>#DIV/0!</v>
      </c>
      <c r="U38" s="8" t="e">
        <f t="shared" si="6"/>
        <v>#DIV/0!</v>
      </c>
      <c r="V38" s="23" t="e">
        <f t="shared" si="7"/>
        <v>#DIV/0!</v>
      </c>
      <c r="W38" s="12" t="e">
        <f>SUMIF('１学期国語'!$C$1:$AR$1,"*合計到達率",'１学期国語'!C39:AR39)</f>
        <v>#DIV/0!</v>
      </c>
      <c r="X38" s="12" t="e">
        <f>SUMIF('2学期国語'!$C$1:$AR$1,"*合計到達率",'2学期国語'!C39:AR39)</f>
        <v>#DIV/0!</v>
      </c>
      <c r="Y38" s="12" t="e">
        <f>SUMIF('3学期国語'!$C$1:$AR$1,"*合計到達率",'3学期国語'!C39:AR39)</f>
        <v>#DIV/0!</v>
      </c>
      <c r="Z38" s="8" t="e">
        <f t="shared" si="8"/>
        <v>#DIV/0!</v>
      </c>
      <c r="AA38" s="33" t="e">
        <f t="shared" si="9"/>
        <v>#DIV/0!</v>
      </c>
      <c r="AB38" s="7" t="e">
        <f t="shared" si="10"/>
        <v>#DIV/0!</v>
      </c>
    </row>
    <row r="39" spans="1:28" ht="13.5">
      <c r="A39" s="6">
        <v>38</v>
      </c>
      <c r="B39" s="6">
        <f>'名簿'!B38</f>
        <v>0</v>
      </c>
      <c r="C39" s="12" t="e">
        <f>SUMIF('１学期国語'!$C$1:$AR$1,"*話す聞く到達率",'１学期国語'!C40:AR40)</f>
        <v>#DIV/0!</v>
      </c>
      <c r="D39" s="12" t="e">
        <f>SUMIF('2学期国語'!$C$1:$AR$1,"*話す聞く到達率",'2学期国語'!C40:AR40)</f>
        <v>#DIV/0!</v>
      </c>
      <c r="E39" s="12" t="e">
        <f>SUMIF('3学期国語'!$C$1:$AR$1,"*話す聞く到達率",'3学期国語'!C40:AR40)</f>
        <v>#DIV/0!</v>
      </c>
      <c r="F39" s="8" t="e">
        <f t="shared" si="0"/>
        <v>#DIV/0!</v>
      </c>
      <c r="G39" s="23" t="e">
        <f t="shared" si="1"/>
        <v>#DIV/0!</v>
      </c>
      <c r="H39" s="12" t="e">
        <f>SUMIF('１学期国語'!$C$1:$AR$1,"*書く到達率",'１学期国語'!C40:AR40)</f>
        <v>#DIV/0!</v>
      </c>
      <c r="I39" s="12" t="e">
        <f>SUMIF('2学期国語'!$C$1:$AR$1,"*書く到達率",'2学期国語'!C40:AR40)</f>
        <v>#DIV/0!</v>
      </c>
      <c r="J39" s="12" t="e">
        <f>SUMIF('3学期国語'!$C$1:$AR$1,"*書く到達率",'3学期国語'!C40:AR40)</f>
        <v>#DIV/0!</v>
      </c>
      <c r="K39" s="8" t="e">
        <f t="shared" si="2"/>
        <v>#DIV/0!</v>
      </c>
      <c r="L39" s="23" t="e">
        <f t="shared" si="3"/>
        <v>#DIV/0!</v>
      </c>
      <c r="M39" s="12" t="e">
        <f>SUMIF('１学期国語'!$C$1:$AR$1,"*読む到達率",'１学期国語'!C40:AR40)</f>
        <v>#DIV/0!</v>
      </c>
      <c r="N39" s="12" t="e">
        <f>SUMIF('2学期国語'!$C$1:$AR$1,"*読む到達率",'2学期国語'!C40:AR40)</f>
        <v>#DIV/0!</v>
      </c>
      <c r="O39" s="12" t="e">
        <f>SUMIF('3学期国語'!$C$1:$AR$1,"*読む到達率",'3学期国語'!C40:AR40)</f>
        <v>#DIV/0!</v>
      </c>
      <c r="P39" s="8" t="e">
        <f t="shared" si="4"/>
        <v>#DIV/0!</v>
      </c>
      <c r="Q39" s="23" t="e">
        <f t="shared" si="5"/>
        <v>#DIV/0!</v>
      </c>
      <c r="R39" s="12" t="e">
        <f>SUMIF('１学期国語'!$C$1:$AR$1,"*言語到達率",'１学期国語'!C40:AR40)</f>
        <v>#DIV/0!</v>
      </c>
      <c r="S39" s="12" t="e">
        <f>SUMIF('2学期国語'!$C$1:$AR$1,"*言語到達率",'2学期国語'!C40:AR40)</f>
        <v>#DIV/0!</v>
      </c>
      <c r="T39" s="12" t="e">
        <f>SUMIF('3学期国語'!$C$1:$AR$1,"*言語到達率",'3学期国語'!C40:AR40)</f>
        <v>#DIV/0!</v>
      </c>
      <c r="U39" s="8" t="e">
        <f t="shared" si="6"/>
        <v>#DIV/0!</v>
      </c>
      <c r="V39" s="23" t="e">
        <f t="shared" si="7"/>
        <v>#DIV/0!</v>
      </c>
      <c r="W39" s="12" t="e">
        <f>SUMIF('１学期国語'!$C$1:$AR$1,"*合計到達率",'１学期国語'!C40:AR40)</f>
        <v>#DIV/0!</v>
      </c>
      <c r="X39" s="12" t="e">
        <f>SUMIF('2学期国語'!$C$1:$AR$1,"*合計到達率",'2学期国語'!C40:AR40)</f>
        <v>#DIV/0!</v>
      </c>
      <c r="Y39" s="12" t="e">
        <f>SUMIF('3学期国語'!$C$1:$AR$1,"*合計到達率",'3学期国語'!C40:AR40)</f>
        <v>#DIV/0!</v>
      </c>
      <c r="Z39" s="8" t="e">
        <f t="shared" si="8"/>
        <v>#DIV/0!</v>
      </c>
      <c r="AA39" s="33" t="e">
        <f t="shared" si="9"/>
        <v>#DIV/0!</v>
      </c>
      <c r="AB39" s="7" t="e">
        <f t="shared" si="10"/>
        <v>#DIV/0!</v>
      </c>
    </row>
    <row r="40" spans="1:28" ht="13.5">
      <c r="A40" s="6">
        <v>39</v>
      </c>
      <c r="B40" s="6">
        <f>'名簿'!B39</f>
        <v>0</v>
      </c>
      <c r="C40" s="12" t="e">
        <f>SUMIF('１学期国語'!$C$1:$AR$1,"*話す聞く到達率",'１学期国語'!C41:AR41)</f>
        <v>#DIV/0!</v>
      </c>
      <c r="D40" s="12" t="e">
        <f>SUMIF('2学期国語'!$C$1:$AR$1,"*話す聞く到達率",'2学期国語'!C41:AR41)</f>
        <v>#DIV/0!</v>
      </c>
      <c r="E40" s="12" t="e">
        <f>SUMIF('3学期国語'!$C$1:$AR$1,"*話す聞く到達率",'3学期国語'!C41:AR41)</f>
        <v>#DIV/0!</v>
      </c>
      <c r="F40" s="8" t="e">
        <f t="shared" si="0"/>
        <v>#DIV/0!</v>
      </c>
      <c r="G40" s="23" t="e">
        <f t="shared" si="1"/>
        <v>#DIV/0!</v>
      </c>
      <c r="H40" s="12" t="e">
        <f>SUMIF('１学期国語'!$C$1:$AR$1,"*書く到達率",'１学期国語'!C41:AR41)</f>
        <v>#DIV/0!</v>
      </c>
      <c r="I40" s="12" t="e">
        <f>SUMIF('2学期国語'!$C$1:$AR$1,"*書く到達率",'2学期国語'!C41:AR41)</f>
        <v>#DIV/0!</v>
      </c>
      <c r="J40" s="12" t="e">
        <f>SUMIF('3学期国語'!$C$1:$AR$1,"*書く到達率",'3学期国語'!C41:AR41)</f>
        <v>#DIV/0!</v>
      </c>
      <c r="K40" s="8" t="e">
        <f t="shared" si="2"/>
        <v>#DIV/0!</v>
      </c>
      <c r="L40" s="23" t="e">
        <f t="shared" si="3"/>
        <v>#DIV/0!</v>
      </c>
      <c r="M40" s="12" t="e">
        <f>SUMIF('１学期国語'!$C$1:$AR$1,"*読む到達率",'１学期国語'!C41:AR41)</f>
        <v>#DIV/0!</v>
      </c>
      <c r="N40" s="12" t="e">
        <f>SUMIF('2学期国語'!$C$1:$AR$1,"*読む到達率",'2学期国語'!C41:AR41)</f>
        <v>#DIV/0!</v>
      </c>
      <c r="O40" s="12" t="e">
        <f>SUMIF('3学期国語'!$C$1:$AR$1,"*読む到達率",'3学期国語'!C41:AR41)</f>
        <v>#DIV/0!</v>
      </c>
      <c r="P40" s="8" t="e">
        <f t="shared" si="4"/>
        <v>#DIV/0!</v>
      </c>
      <c r="Q40" s="23" t="e">
        <f t="shared" si="5"/>
        <v>#DIV/0!</v>
      </c>
      <c r="R40" s="12" t="e">
        <f>SUMIF('１学期国語'!$C$1:$AR$1,"*言語到達率",'１学期国語'!C41:AR41)</f>
        <v>#DIV/0!</v>
      </c>
      <c r="S40" s="12" t="e">
        <f>SUMIF('2学期国語'!$C$1:$AR$1,"*言語到達率",'2学期国語'!C41:AR41)</f>
        <v>#DIV/0!</v>
      </c>
      <c r="T40" s="12" t="e">
        <f>SUMIF('3学期国語'!$C$1:$AR$1,"*言語到達率",'3学期国語'!C41:AR41)</f>
        <v>#DIV/0!</v>
      </c>
      <c r="U40" s="8" t="e">
        <f t="shared" si="6"/>
        <v>#DIV/0!</v>
      </c>
      <c r="V40" s="23" t="e">
        <f t="shared" si="7"/>
        <v>#DIV/0!</v>
      </c>
      <c r="W40" s="12" t="e">
        <f>SUMIF('１学期国語'!$C$1:$AR$1,"*合計到達率",'１学期国語'!C41:AR41)</f>
        <v>#DIV/0!</v>
      </c>
      <c r="X40" s="12" t="e">
        <f>SUMIF('2学期国語'!$C$1:$AR$1,"*合計到達率",'2学期国語'!C41:AR41)</f>
        <v>#DIV/0!</v>
      </c>
      <c r="Y40" s="12" t="e">
        <f>SUMIF('3学期国語'!$C$1:$AR$1,"*合計到達率",'3学期国語'!C41:AR41)</f>
        <v>#DIV/0!</v>
      </c>
      <c r="Z40" s="8" t="e">
        <f t="shared" si="8"/>
        <v>#DIV/0!</v>
      </c>
      <c r="AA40" s="33" t="e">
        <f t="shared" si="9"/>
        <v>#DIV/0!</v>
      </c>
      <c r="AB40" s="7" t="e">
        <f t="shared" si="10"/>
        <v>#DIV/0!</v>
      </c>
    </row>
    <row r="41" spans="1:28" ht="13.5">
      <c r="A41" s="6">
        <v>40</v>
      </c>
      <c r="B41" s="6">
        <f>'名簿'!B40</f>
        <v>0</v>
      </c>
      <c r="C41" s="12" t="e">
        <f>SUMIF('１学期国語'!$C$1:$AR$1,"*話す聞く到達率",'１学期国語'!C42:AR42)</f>
        <v>#DIV/0!</v>
      </c>
      <c r="D41" s="12" t="e">
        <f>SUMIF('2学期国語'!$C$1:$AR$1,"*話す聞く到達率",'2学期国語'!C42:AR42)</f>
        <v>#DIV/0!</v>
      </c>
      <c r="E41" s="12" t="e">
        <f>SUMIF('3学期国語'!$C$1:$AR$1,"*話す聞く到達率",'3学期国語'!C42:AR42)</f>
        <v>#DIV/0!</v>
      </c>
      <c r="F41" s="8" t="e">
        <f t="shared" si="0"/>
        <v>#DIV/0!</v>
      </c>
      <c r="G41" s="23" t="e">
        <f t="shared" si="1"/>
        <v>#DIV/0!</v>
      </c>
      <c r="H41" s="12" t="e">
        <f>SUMIF('１学期国語'!$C$1:$AR$1,"*書く到達率",'１学期国語'!C42:AR42)</f>
        <v>#DIV/0!</v>
      </c>
      <c r="I41" s="12" t="e">
        <f>SUMIF('2学期国語'!$C$1:$AR$1,"*書く到達率",'2学期国語'!C42:AR42)</f>
        <v>#DIV/0!</v>
      </c>
      <c r="J41" s="12" t="e">
        <f>SUMIF('3学期国語'!$C$1:$AR$1,"*書く到達率",'3学期国語'!C42:AR42)</f>
        <v>#DIV/0!</v>
      </c>
      <c r="K41" s="8" t="e">
        <f t="shared" si="2"/>
        <v>#DIV/0!</v>
      </c>
      <c r="L41" s="23" t="e">
        <f t="shared" si="3"/>
        <v>#DIV/0!</v>
      </c>
      <c r="M41" s="12" t="e">
        <f>SUMIF('１学期国語'!$C$1:$AR$1,"*読む到達率",'１学期国語'!C42:AR42)</f>
        <v>#DIV/0!</v>
      </c>
      <c r="N41" s="12" t="e">
        <f>SUMIF('2学期国語'!$C$1:$AR$1,"*読む到達率",'2学期国語'!C42:AR42)</f>
        <v>#DIV/0!</v>
      </c>
      <c r="O41" s="12" t="e">
        <f>SUMIF('3学期国語'!$C$1:$AR$1,"*読む到達率",'3学期国語'!C42:AR42)</f>
        <v>#DIV/0!</v>
      </c>
      <c r="P41" s="8" t="e">
        <f t="shared" si="4"/>
        <v>#DIV/0!</v>
      </c>
      <c r="Q41" s="23" t="e">
        <f t="shared" si="5"/>
        <v>#DIV/0!</v>
      </c>
      <c r="R41" s="12" t="e">
        <f>SUMIF('１学期国語'!$C$1:$AR$1,"*言語到達率",'１学期国語'!C42:AR42)</f>
        <v>#DIV/0!</v>
      </c>
      <c r="S41" s="12" t="e">
        <f>SUMIF('2学期国語'!$C$1:$AR$1,"*言語到達率",'2学期国語'!C42:AR42)</f>
        <v>#DIV/0!</v>
      </c>
      <c r="T41" s="12" t="e">
        <f>SUMIF('3学期国語'!$C$1:$AR$1,"*言語到達率",'3学期国語'!C42:AR42)</f>
        <v>#DIV/0!</v>
      </c>
      <c r="U41" s="8" t="e">
        <f t="shared" si="6"/>
        <v>#DIV/0!</v>
      </c>
      <c r="V41" s="23" t="e">
        <f t="shared" si="7"/>
        <v>#DIV/0!</v>
      </c>
      <c r="W41" s="12" t="e">
        <f>SUMIF('１学期国語'!$C$1:$AR$1,"*合計到達率",'１学期国語'!C42:AR42)</f>
        <v>#DIV/0!</v>
      </c>
      <c r="X41" s="12" t="e">
        <f>SUMIF('2学期国語'!$C$1:$AR$1,"*合計到達率",'2学期国語'!C42:AR42)</f>
        <v>#DIV/0!</v>
      </c>
      <c r="Y41" s="12" t="e">
        <f>SUMIF('3学期国語'!$C$1:$AR$1,"*合計到達率",'3学期国語'!C42:AR42)</f>
        <v>#DIV/0!</v>
      </c>
      <c r="Z41" s="8" t="e">
        <f t="shared" si="8"/>
        <v>#DIV/0!</v>
      </c>
      <c r="AA41" s="33" t="e">
        <f t="shared" si="9"/>
        <v>#DIV/0!</v>
      </c>
      <c r="AB41" s="7" t="e">
        <f t="shared" si="10"/>
        <v>#DIV/0!</v>
      </c>
    </row>
  </sheetData>
  <sheetProtection sheet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B1">
      <pane xSplit="1" ySplit="1" topLeftCell="C2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G13" sqref="G13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17" width="6.625" style="16" customWidth="1"/>
    <col min="18" max="18" width="8.25390625" style="17" customWidth="1"/>
    <col min="19" max="19" width="6.75390625" style="17" customWidth="1"/>
    <col min="20" max="20" width="4.50390625" style="18" customWidth="1"/>
    <col min="21" max="21" width="4.50390625" style="17" customWidth="1"/>
    <col min="22" max="23" width="8.25390625" style="17" customWidth="1"/>
    <col min="24" max="24" width="4.50390625" style="18" customWidth="1"/>
    <col min="25" max="25" width="4.50390625" style="17" customWidth="1"/>
    <col min="26" max="27" width="8.625" style="17" customWidth="1"/>
    <col min="28" max="28" width="4.50390625" style="18" customWidth="1"/>
    <col min="29" max="29" width="4.50390625" style="17" customWidth="1"/>
    <col min="30" max="30" width="6.625" style="17" customWidth="1"/>
    <col min="31" max="31" width="6.625" style="19" customWidth="1"/>
    <col min="32" max="32" width="4.625" style="18" customWidth="1"/>
    <col min="33" max="35" width="4.625" style="17" customWidth="1"/>
    <col min="36" max="36" width="9.00390625" style="15" customWidth="1"/>
    <col min="37" max="37" width="6.625" style="15" customWidth="1"/>
    <col min="38" max="38" width="6.625" style="20" customWidth="1"/>
    <col min="39" max="39" width="6.625" style="15" customWidth="1"/>
    <col min="40" max="16384" width="9.00390625" style="15" customWidth="1"/>
  </cols>
  <sheetData>
    <row r="1" spans="1:38" s="6" customFormat="1" ht="54">
      <c r="A1" s="1" t="s">
        <v>3</v>
      </c>
      <c r="B1" s="6" t="s">
        <v>1</v>
      </c>
      <c r="C1" s="2" t="s">
        <v>155</v>
      </c>
      <c r="D1" s="2" t="s">
        <v>156</v>
      </c>
      <c r="E1" s="2" t="s">
        <v>157</v>
      </c>
      <c r="F1" s="2" t="s">
        <v>163</v>
      </c>
      <c r="G1" s="2" t="s">
        <v>61</v>
      </c>
      <c r="H1" s="2" t="s">
        <v>16</v>
      </c>
      <c r="I1" s="2" t="s">
        <v>165</v>
      </c>
      <c r="J1" s="2" t="s">
        <v>14</v>
      </c>
      <c r="K1" s="2" t="s">
        <v>15</v>
      </c>
      <c r="L1" s="2" t="s">
        <v>51</v>
      </c>
      <c r="M1" s="2" t="s">
        <v>14</v>
      </c>
      <c r="N1" s="2" t="s">
        <v>16</v>
      </c>
      <c r="O1" s="2"/>
      <c r="P1" s="2"/>
      <c r="Q1" s="2"/>
      <c r="R1" s="3" t="s">
        <v>15</v>
      </c>
      <c r="S1" s="3" t="s">
        <v>39</v>
      </c>
      <c r="T1" s="4" t="s">
        <v>12</v>
      </c>
      <c r="U1" s="3" t="s">
        <v>138</v>
      </c>
      <c r="V1" s="3" t="s">
        <v>16</v>
      </c>
      <c r="W1" s="3" t="s">
        <v>148</v>
      </c>
      <c r="X1" s="4" t="s">
        <v>13</v>
      </c>
      <c r="Y1" s="3" t="s">
        <v>138</v>
      </c>
      <c r="Z1" s="3" t="s">
        <v>14</v>
      </c>
      <c r="AA1" s="3" t="s">
        <v>38</v>
      </c>
      <c r="AB1" s="4" t="s">
        <v>14</v>
      </c>
      <c r="AC1" s="3" t="s">
        <v>138</v>
      </c>
      <c r="AD1" s="3" t="s">
        <v>5</v>
      </c>
      <c r="AE1" s="5" t="s">
        <v>35</v>
      </c>
      <c r="AF1" s="4" t="s">
        <v>0</v>
      </c>
      <c r="AG1" s="3" t="s">
        <v>2</v>
      </c>
      <c r="AH1" s="1" t="s">
        <v>139</v>
      </c>
      <c r="AI1" s="3"/>
      <c r="AL1" s="12"/>
    </row>
    <row r="2" spans="1:38" s="6" customFormat="1" ht="13.5">
      <c r="A2" s="1"/>
      <c r="B2" s="6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>
        <f>SUMIF($C$1:$Q$1,"*思考",C2:Q2)</f>
        <v>0</v>
      </c>
      <c r="S2" s="8" t="e">
        <f>R2/$R$2</f>
        <v>#DIV/0!</v>
      </c>
      <c r="T2" s="4"/>
      <c r="U2" s="3">
        <f>COUNTIF($T$3:$T$50,"◎")</f>
        <v>0</v>
      </c>
      <c r="V2" s="7">
        <f>SUMIF($C$1:$Q$1,"*表現処理",C2:Q2)</f>
        <v>0</v>
      </c>
      <c r="W2" s="8" t="e">
        <f>V2/$V$2</f>
        <v>#DIV/0!</v>
      </c>
      <c r="X2" s="4"/>
      <c r="Y2" s="3">
        <f>COUNTIF($X$3:$X$50,"◎")</f>
        <v>0</v>
      </c>
      <c r="Z2" s="7">
        <f aca="true" t="shared" si="0" ref="Z2:Z42">SUMIF($C$1:$Q$1,"*知識理解",C2:Q2)</f>
        <v>0</v>
      </c>
      <c r="AA2" s="8" t="e">
        <f>Z2/$Z$2</f>
        <v>#DIV/0!</v>
      </c>
      <c r="AB2" s="4"/>
      <c r="AC2" s="3">
        <f>COUNTIF($AB$3:$AB$50,"◎")</f>
        <v>0</v>
      </c>
      <c r="AD2" s="7">
        <f aca="true" t="shared" si="1" ref="AD2:AD42">SUM(C2:Q2)</f>
        <v>0</v>
      </c>
      <c r="AE2" s="8" t="e">
        <f>AD2/$AD$2</f>
        <v>#DIV/0!</v>
      </c>
      <c r="AF2" s="4"/>
      <c r="AG2" s="3"/>
      <c r="AH2" s="6">
        <f>COUNTIF($AF$3:$AF$50,"a")</f>
        <v>0</v>
      </c>
      <c r="AI2" s="3"/>
      <c r="AL2" s="12"/>
    </row>
    <row r="3" spans="1:38" s="6" customFormat="1" ht="13.5">
      <c r="A3" s="6">
        <v>1</v>
      </c>
      <c r="B3" s="6">
        <f>'名簿'!B1</f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  <c r="P3" s="10"/>
      <c r="Q3" s="10"/>
      <c r="R3" s="7">
        <f aca="true" t="shared" si="2" ref="R3:R42">SUMIF($C$1:$Q$1,"*思考",C3:Q3)</f>
        <v>0</v>
      </c>
      <c r="S3" s="8" t="e">
        <f aca="true" t="shared" si="3" ref="S3:S42">R3/$R$2</f>
        <v>#DIV/0!</v>
      </c>
      <c r="T3" s="9" t="e">
        <f aca="true" t="shared" si="4" ref="T3:T42">VLOOKUP(S3,$AL$5:$AM$8,2)</f>
        <v>#DIV/0!</v>
      </c>
      <c r="U3" s="3">
        <f>COUNTIF($T$3:$T$50,"○")</f>
        <v>0</v>
      </c>
      <c r="V3" s="7">
        <f aca="true" t="shared" si="5" ref="V3:V42">SUMIF($C$1:$Q$1,"*表現処理",C3:Q3)</f>
        <v>0</v>
      </c>
      <c r="W3" s="8" t="e">
        <f aca="true" t="shared" si="6" ref="W3:W42">V3/$V$2</f>
        <v>#DIV/0!</v>
      </c>
      <c r="X3" s="9" t="e">
        <f aca="true" t="shared" si="7" ref="X3:X42">VLOOKUP(W3,$AL$5:$AM$8,2)</f>
        <v>#DIV/0!</v>
      </c>
      <c r="Y3" s="3">
        <f>COUNTIF($X$3:$X$50,"○")</f>
        <v>0</v>
      </c>
      <c r="Z3" s="7">
        <f t="shared" si="0"/>
        <v>0</v>
      </c>
      <c r="AA3" s="8" t="e">
        <f aca="true" t="shared" si="8" ref="AA3:AA42">Z3/$Z$2</f>
        <v>#DIV/0!</v>
      </c>
      <c r="AB3" s="9" t="e">
        <f aca="true" t="shared" si="9" ref="AB3:AB42">VLOOKUP(AA3,$AL$5:$AM$8,2)</f>
        <v>#DIV/0!</v>
      </c>
      <c r="AC3" s="3">
        <f>COUNTIF($AB$3:$AB$50,"○")</f>
        <v>0</v>
      </c>
      <c r="AD3" s="7">
        <f t="shared" si="1"/>
        <v>0</v>
      </c>
      <c r="AE3" s="8" t="e">
        <f aca="true" t="shared" si="10" ref="AE3:AE42">AD3/$AD$2</f>
        <v>#DIV/0!</v>
      </c>
      <c r="AF3" s="9" t="e">
        <f>VLOOKUP(AE3,$AL$10:$AM$13,2)</f>
        <v>#DIV/0!</v>
      </c>
      <c r="AG3" s="7">
        <f aca="true" t="shared" si="11" ref="AG3:AG42">RANK(AD3,$AD$3:$AD$42)</f>
        <v>1</v>
      </c>
      <c r="AH3" s="6">
        <f>COUNTIF($AF$3:$AF$50,"b")</f>
        <v>0</v>
      </c>
      <c r="AI3" s="7"/>
      <c r="AL3" s="12"/>
    </row>
    <row r="4" spans="1:38" s="6" customFormat="1" ht="13.5">
      <c r="A4" s="6">
        <v>2</v>
      </c>
      <c r="B4" s="6">
        <f>'名簿'!B2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7">
        <f t="shared" si="2"/>
        <v>0</v>
      </c>
      <c r="S4" s="8" t="e">
        <f t="shared" si="3"/>
        <v>#DIV/0!</v>
      </c>
      <c r="T4" s="9" t="e">
        <f t="shared" si="4"/>
        <v>#DIV/0!</v>
      </c>
      <c r="U4" s="3">
        <f>COUNTIF($T$3:$T$50,"△")</f>
        <v>0</v>
      </c>
      <c r="V4" s="7">
        <f t="shared" si="5"/>
        <v>0</v>
      </c>
      <c r="W4" s="8" t="e">
        <f t="shared" si="6"/>
        <v>#DIV/0!</v>
      </c>
      <c r="X4" s="9" t="e">
        <f t="shared" si="7"/>
        <v>#DIV/0!</v>
      </c>
      <c r="Y4" s="3">
        <f>COUNTIF($X$3:$X$50,"△")</f>
        <v>0</v>
      </c>
      <c r="Z4" s="7">
        <f t="shared" si="0"/>
        <v>0</v>
      </c>
      <c r="AA4" s="8" t="e">
        <f t="shared" si="8"/>
        <v>#DIV/0!</v>
      </c>
      <c r="AB4" s="9" t="e">
        <f t="shared" si="9"/>
        <v>#DIV/0!</v>
      </c>
      <c r="AC4" s="3">
        <f>COUNTIF($AB$3:$AB$50,"△")</f>
        <v>0</v>
      </c>
      <c r="AD4" s="7">
        <f t="shared" si="1"/>
        <v>0</v>
      </c>
      <c r="AE4" s="8" t="e">
        <f t="shared" si="10"/>
        <v>#DIV/0!</v>
      </c>
      <c r="AF4" s="9" t="e">
        <f aca="true" t="shared" si="12" ref="AF4:AF42">VLOOKUP(AE4,$AL$10:$AM$13,2)</f>
        <v>#DIV/0!</v>
      </c>
      <c r="AG4" s="7">
        <f t="shared" si="11"/>
        <v>1</v>
      </c>
      <c r="AH4" s="6">
        <f>COUNTIF($AF$3:$AF$50,"c")</f>
        <v>0</v>
      </c>
      <c r="AI4" s="7"/>
      <c r="AL4" s="12"/>
    </row>
    <row r="5" spans="1:39" s="6" customFormat="1" ht="13.5">
      <c r="A5" s="6">
        <v>3</v>
      </c>
      <c r="B5" s="6">
        <f>'名簿'!B3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0"/>
      <c r="P5" s="10"/>
      <c r="Q5" s="10"/>
      <c r="R5" s="7">
        <f t="shared" si="2"/>
        <v>0</v>
      </c>
      <c r="S5" s="8" t="e">
        <f t="shared" si="3"/>
        <v>#DIV/0!</v>
      </c>
      <c r="T5" s="9" t="e">
        <f t="shared" si="4"/>
        <v>#DIV/0!</v>
      </c>
      <c r="U5" s="7"/>
      <c r="V5" s="7">
        <f t="shared" si="5"/>
        <v>0</v>
      </c>
      <c r="W5" s="8" t="e">
        <f t="shared" si="6"/>
        <v>#DIV/0!</v>
      </c>
      <c r="X5" s="9" t="e">
        <f t="shared" si="7"/>
        <v>#DIV/0!</v>
      </c>
      <c r="Y5" s="7"/>
      <c r="Z5" s="7">
        <f t="shared" si="0"/>
        <v>0</v>
      </c>
      <c r="AA5" s="8" t="e">
        <f t="shared" si="8"/>
        <v>#DIV/0!</v>
      </c>
      <c r="AB5" s="9" t="e">
        <f t="shared" si="9"/>
        <v>#DIV/0!</v>
      </c>
      <c r="AC5" s="7"/>
      <c r="AD5" s="7">
        <f t="shared" si="1"/>
        <v>0</v>
      </c>
      <c r="AE5" s="8" t="e">
        <f t="shared" si="10"/>
        <v>#DIV/0!</v>
      </c>
      <c r="AF5" s="9" t="e">
        <f t="shared" si="12"/>
        <v>#DIV/0!</v>
      </c>
      <c r="AG5" s="7">
        <f t="shared" si="11"/>
        <v>1</v>
      </c>
      <c r="AH5" s="7"/>
      <c r="AI5" s="7"/>
      <c r="AL5" s="13">
        <v>0</v>
      </c>
      <c r="AM5" s="14" t="s">
        <v>50</v>
      </c>
    </row>
    <row r="6" spans="1:39" s="6" customFormat="1" ht="13.5">
      <c r="A6" s="6">
        <v>4</v>
      </c>
      <c r="B6" s="6">
        <f>'名簿'!B4</f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1"/>
      <c r="P6" s="11"/>
      <c r="Q6" s="11"/>
      <c r="R6" s="7">
        <f t="shared" si="2"/>
        <v>0</v>
      </c>
      <c r="S6" s="8" t="e">
        <f t="shared" si="3"/>
        <v>#DIV/0!</v>
      </c>
      <c r="T6" s="9" t="e">
        <f t="shared" si="4"/>
        <v>#DIV/0!</v>
      </c>
      <c r="U6" s="7"/>
      <c r="V6" s="7">
        <f t="shared" si="5"/>
        <v>0</v>
      </c>
      <c r="W6" s="8" t="e">
        <f t="shared" si="6"/>
        <v>#DIV/0!</v>
      </c>
      <c r="X6" s="9" t="e">
        <f t="shared" si="7"/>
        <v>#DIV/0!</v>
      </c>
      <c r="Y6" s="7"/>
      <c r="Z6" s="7">
        <f t="shared" si="0"/>
        <v>0</v>
      </c>
      <c r="AA6" s="8" t="e">
        <f t="shared" si="8"/>
        <v>#DIV/0!</v>
      </c>
      <c r="AB6" s="9" t="e">
        <f t="shared" si="9"/>
        <v>#DIV/0!</v>
      </c>
      <c r="AC6" s="7"/>
      <c r="AD6" s="7">
        <f t="shared" si="1"/>
        <v>0</v>
      </c>
      <c r="AE6" s="8" t="e">
        <f t="shared" si="10"/>
        <v>#DIV/0!</v>
      </c>
      <c r="AF6" s="9" t="e">
        <f t="shared" si="12"/>
        <v>#DIV/0!</v>
      </c>
      <c r="AG6" s="7">
        <f t="shared" si="11"/>
        <v>1</v>
      </c>
      <c r="AH6" s="7"/>
      <c r="AI6" s="7"/>
      <c r="AL6" s="13">
        <v>0.01</v>
      </c>
      <c r="AM6" s="14" t="s">
        <v>132</v>
      </c>
    </row>
    <row r="7" spans="1:39" s="6" customFormat="1" ht="13.5">
      <c r="A7" s="6">
        <v>5</v>
      </c>
      <c r="B7" s="6">
        <f>'名簿'!B5</f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1"/>
      <c r="P7" s="11"/>
      <c r="Q7" s="11"/>
      <c r="R7" s="7">
        <f t="shared" si="2"/>
        <v>0</v>
      </c>
      <c r="S7" s="8" t="e">
        <f t="shared" si="3"/>
        <v>#DIV/0!</v>
      </c>
      <c r="T7" s="9" t="e">
        <f t="shared" si="4"/>
        <v>#DIV/0!</v>
      </c>
      <c r="U7" s="7"/>
      <c r="V7" s="7">
        <f t="shared" si="5"/>
        <v>0</v>
      </c>
      <c r="W7" s="8" t="e">
        <f t="shared" si="6"/>
        <v>#DIV/0!</v>
      </c>
      <c r="X7" s="9" t="e">
        <f t="shared" si="7"/>
        <v>#DIV/0!</v>
      </c>
      <c r="Y7" s="7"/>
      <c r="Z7" s="7">
        <f t="shared" si="0"/>
        <v>0</v>
      </c>
      <c r="AA7" s="8" t="e">
        <f t="shared" si="8"/>
        <v>#DIV/0!</v>
      </c>
      <c r="AB7" s="9" t="e">
        <f t="shared" si="9"/>
        <v>#DIV/0!</v>
      </c>
      <c r="AC7" s="7"/>
      <c r="AD7" s="7">
        <f t="shared" si="1"/>
        <v>0</v>
      </c>
      <c r="AE7" s="8" t="e">
        <f t="shared" si="10"/>
        <v>#DIV/0!</v>
      </c>
      <c r="AF7" s="9" t="e">
        <f t="shared" si="12"/>
        <v>#DIV/0!</v>
      </c>
      <c r="AG7" s="7">
        <f t="shared" si="11"/>
        <v>1</v>
      </c>
      <c r="AH7" s="7"/>
      <c r="AI7" s="7"/>
      <c r="AL7" s="13">
        <v>0.6</v>
      </c>
      <c r="AM7" s="14" t="s">
        <v>133</v>
      </c>
    </row>
    <row r="8" spans="1:39" s="6" customFormat="1" ht="13.5">
      <c r="A8" s="6">
        <v>6</v>
      </c>
      <c r="B8" s="6">
        <f>'名簿'!B6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1"/>
      <c r="P8" s="11"/>
      <c r="Q8" s="11"/>
      <c r="R8" s="7">
        <f t="shared" si="2"/>
        <v>0</v>
      </c>
      <c r="S8" s="8" t="e">
        <f t="shared" si="3"/>
        <v>#DIV/0!</v>
      </c>
      <c r="T8" s="9" t="e">
        <f t="shared" si="4"/>
        <v>#DIV/0!</v>
      </c>
      <c r="U8" s="7"/>
      <c r="V8" s="7">
        <f t="shared" si="5"/>
        <v>0</v>
      </c>
      <c r="W8" s="8" t="e">
        <f t="shared" si="6"/>
        <v>#DIV/0!</v>
      </c>
      <c r="X8" s="9" t="e">
        <f t="shared" si="7"/>
        <v>#DIV/0!</v>
      </c>
      <c r="Y8" s="7"/>
      <c r="Z8" s="7">
        <f t="shared" si="0"/>
        <v>0</v>
      </c>
      <c r="AA8" s="8" t="e">
        <f t="shared" si="8"/>
        <v>#DIV/0!</v>
      </c>
      <c r="AB8" s="9" t="e">
        <f t="shared" si="9"/>
        <v>#DIV/0!</v>
      </c>
      <c r="AC8" s="7"/>
      <c r="AD8" s="7">
        <f t="shared" si="1"/>
        <v>0</v>
      </c>
      <c r="AE8" s="8" t="e">
        <f t="shared" si="10"/>
        <v>#DIV/0!</v>
      </c>
      <c r="AF8" s="9" t="e">
        <f t="shared" si="12"/>
        <v>#DIV/0!</v>
      </c>
      <c r="AG8" s="7">
        <f t="shared" si="11"/>
        <v>1</v>
      </c>
      <c r="AH8" s="7"/>
      <c r="AI8" s="7"/>
      <c r="AL8" s="13">
        <v>0.95</v>
      </c>
      <c r="AM8" s="14" t="s">
        <v>134</v>
      </c>
    </row>
    <row r="9" spans="1:38" s="6" customFormat="1" ht="13.5">
      <c r="A9" s="6">
        <v>7</v>
      </c>
      <c r="B9" s="6">
        <f>'名簿'!B7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1"/>
      <c r="P9" s="11"/>
      <c r="Q9" s="11"/>
      <c r="R9" s="7">
        <f t="shared" si="2"/>
        <v>0</v>
      </c>
      <c r="S9" s="8" t="e">
        <f t="shared" si="3"/>
        <v>#DIV/0!</v>
      </c>
      <c r="T9" s="9" t="e">
        <f t="shared" si="4"/>
        <v>#DIV/0!</v>
      </c>
      <c r="U9" s="7"/>
      <c r="V9" s="7">
        <f t="shared" si="5"/>
        <v>0</v>
      </c>
      <c r="W9" s="8" t="e">
        <f t="shared" si="6"/>
        <v>#DIV/0!</v>
      </c>
      <c r="X9" s="9" t="e">
        <f t="shared" si="7"/>
        <v>#DIV/0!</v>
      </c>
      <c r="Y9" s="7"/>
      <c r="Z9" s="7">
        <f t="shared" si="0"/>
        <v>0</v>
      </c>
      <c r="AA9" s="8" t="e">
        <f t="shared" si="8"/>
        <v>#DIV/0!</v>
      </c>
      <c r="AB9" s="9" t="e">
        <f t="shared" si="9"/>
        <v>#DIV/0!</v>
      </c>
      <c r="AC9" s="7"/>
      <c r="AD9" s="7">
        <f t="shared" si="1"/>
        <v>0</v>
      </c>
      <c r="AE9" s="8" t="e">
        <f t="shared" si="10"/>
        <v>#DIV/0!</v>
      </c>
      <c r="AF9" s="9" t="e">
        <f t="shared" si="12"/>
        <v>#DIV/0!</v>
      </c>
      <c r="AG9" s="7">
        <f t="shared" si="11"/>
        <v>1</v>
      </c>
      <c r="AH9" s="7"/>
      <c r="AI9" s="7"/>
      <c r="AL9" s="12"/>
    </row>
    <row r="10" spans="1:39" s="6" customFormat="1" ht="13.5">
      <c r="A10" s="6">
        <v>8</v>
      </c>
      <c r="B10" s="6">
        <f>'名簿'!B8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1"/>
      <c r="P10" s="11"/>
      <c r="Q10" s="11"/>
      <c r="R10" s="7">
        <f t="shared" si="2"/>
        <v>0</v>
      </c>
      <c r="S10" s="8" t="e">
        <f t="shared" si="3"/>
        <v>#DIV/0!</v>
      </c>
      <c r="T10" s="9" t="e">
        <f t="shared" si="4"/>
        <v>#DIV/0!</v>
      </c>
      <c r="U10" s="7"/>
      <c r="V10" s="7">
        <f t="shared" si="5"/>
        <v>0</v>
      </c>
      <c r="W10" s="8" t="e">
        <f t="shared" si="6"/>
        <v>#DIV/0!</v>
      </c>
      <c r="X10" s="9" t="e">
        <f t="shared" si="7"/>
        <v>#DIV/0!</v>
      </c>
      <c r="Y10" s="7"/>
      <c r="Z10" s="7">
        <f t="shared" si="0"/>
        <v>0</v>
      </c>
      <c r="AA10" s="8" t="e">
        <f t="shared" si="8"/>
        <v>#DIV/0!</v>
      </c>
      <c r="AB10" s="9" t="e">
        <f t="shared" si="9"/>
        <v>#DIV/0!</v>
      </c>
      <c r="AC10" s="7"/>
      <c r="AD10" s="7">
        <f t="shared" si="1"/>
        <v>0</v>
      </c>
      <c r="AE10" s="8" t="e">
        <f t="shared" si="10"/>
        <v>#DIV/0!</v>
      </c>
      <c r="AF10" s="9" t="e">
        <f t="shared" si="12"/>
        <v>#DIV/0!</v>
      </c>
      <c r="AG10" s="7">
        <f t="shared" si="11"/>
        <v>1</v>
      </c>
      <c r="AH10" s="7"/>
      <c r="AI10" s="7"/>
      <c r="AL10" s="13">
        <v>0</v>
      </c>
      <c r="AM10" s="14" t="s">
        <v>50</v>
      </c>
    </row>
    <row r="11" spans="1:39" s="6" customFormat="1" ht="13.5">
      <c r="A11" s="6">
        <v>9</v>
      </c>
      <c r="B11" s="6">
        <f>'名簿'!B9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1"/>
      <c r="P11" s="11"/>
      <c r="Q11" s="11"/>
      <c r="R11" s="7">
        <f t="shared" si="2"/>
        <v>0</v>
      </c>
      <c r="S11" s="8" t="e">
        <f t="shared" si="3"/>
        <v>#DIV/0!</v>
      </c>
      <c r="T11" s="9" t="e">
        <f t="shared" si="4"/>
        <v>#DIV/0!</v>
      </c>
      <c r="U11" s="7"/>
      <c r="V11" s="7">
        <f t="shared" si="5"/>
        <v>0</v>
      </c>
      <c r="W11" s="8" t="e">
        <f t="shared" si="6"/>
        <v>#DIV/0!</v>
      </c>
      <c r="X11" s="9" t="e">
        <f t="shared" si="7"/>
        <v>#DIV/0!</v>
      </c>
      <c r="Y11" s="7"/>
      <c r="Z11" s="7">
        <f t="shared" si="0"/>
        <v>0</v>
      </c>
      <c r="AA11" s="8" t="e">
        <f t="shared" si="8"/>
        <v>#DIV/0!</v>
      </c>
      <c r="AB11" s="9" t="e">
        <f t="shared" si="9"/>
        <v>#DIV/0!</v>
      </c>
      <c r="AC11" s="7"/>
      <c r="AD11" s="7">
        <f t="shared" si="1"/>
        <v>0</v>
      </c>
      <c r="AE11" s="8" t="e">
        <f t="shared" si="10"/>
        <v>#DIV/0!</v>
      </c>
      <c r="AF11" s="9" t="e">
        <f t="shared" si="12"/>
        <v>#DIV/0!</v>
      </c>
      <c r="AG11" s="7">
        <f t="shared" si="11"/>
        <v>1</v>
      </c>
      <c r="AH11" s="7"/>
      <c r="AI11" s="7"/>
      <c r="AL11" s="13">
        <v>0.01</v>
      </c>
      <c r="AM11" s="14" t="s">
        <v>135</v>
      </c>
    </row>
    <row r="12" spans="1:39" s="6" customFormat="1" ht="13.5">
      <c r="A12" s="6">
        <v>10</v>
      </c>
      <c r="B12" s="6">
        <f>'名簿'!B10</f>
        <v>0</v>
      </c>
      <c r="C12" s="2"/>
      <c r="D12" s="2"/>
      <c r="E12" s="2"/>
      <c r="F12" s="2"/>
      <c r="G12" s="2"/>
      <c r="H12" s="2"/>
      <c r="I12" s="11"/>
      <c r="J12" s="11"/>
      <c r="K12" s="11"/>
      <c r="L12" s="11"/>
      <c r="M12" s="11"/>
      <c r="N12" s="11"/>
      <c r="O12" s="11"/>
      <c r="P12" s="11"/>
      <c r="Q12" s="11"/>
      <c r="R12" s="7">
        <f t="shared" si="2"/>
        <v>0</v>
      </c>
      <c r="S12" s="8" t="e">
        <f t="shared" si="3"/>
        <v>#DIV/0!</v>
      </c>
      <c r="T12" s="9" t="e">
        <f t="shared" si="4"/>
        <v>#DIV/0!</v>
      </c>
      <c r="U12" s="7"/>
      <c r="V12" s="7">
        <f t="shared" si="5"/>
        <v>0</v>
      </c>
      <c r="W12" s="8" t="e">
        <f t="shared" si="6"/>
        <v>#DIV/0!</v>
      </c>
      <c r="X12" s="9" t="e">
        <f t="shared" si="7"/>
        <v>#DIV/0!</v>
      </c>
      <c r="Y12" s="7"/>
      <c r="Z12" s="7">
        <f t="shared" si="0"/>
        <v>0</v>
      </c>
      <c r="AA12" s="8" t="e">
        <f t="shared" si="8"/>
        <v>#DIV/0!</v>
      </c>
      <c r="AB12" s="9" t="e">
        <f t="shared" si="9"/>
        <v>#DIV/0!</v>
      </c>
      <c r="AC12" s="7"/>
      <c r="AD12" s="7">
        <f t="shared" si="1"/>
        <v>0</v>
      </c>
      <c r="AE12" s="8" t="e">
        <f t="shared" si="10"/>
        <v>#DIV/0!</v>
      </c>
      <c r="AF12" s="9" t="e">
        <f t="shared" si="12"/>
        <v>#DIV/0!</v>
      </c>
      <c r="AG12" s="7">
        <f t="shared" si="11"/>
        <v>1</v>
      </c>
      <c r="AH12" s="7"/>
      <c r="AI12" s="7"/>
      <c r="AL12" s="13">
        <v>0.6</v>
      </c>
      <c r="AM12" s="14" t="s">
        <v>136</v>
      </c>
    </row>
    <row r="13" spans="1:39" s="6" customFormat="1" ht="13.5">
      <c r="A13" s="6">
        <v>11</v>
      </c>
      <c r="B13" s="6">
        <f>'名簿'!B11</f>
        <v>0</v>
      </c>
      <c r="C13" s="2"/>
      <c r="D13" s="2"/>
      <c r="E13" s="2"/>
      <c r="F13" s="2"/>
      <c r="G13" s="2"/>
      <c r="H13" s="2"/>
      <c r="I13" s="11"/>
      <c r="J13" s="11"/>
      <c r="K13" s="11"/>
      <c r="L13" s="11"/>
      <c r="M13" s="11"/>
      <c r="N13" s="11"/>
      <c r="O13" s="11"/>
      <c r="P13" s="11"/>
      <c r="Q13" s="11"/>
      <c r="R13" s="7">
        <f t="shared" si="2"/>
        <v>0</v>
      </c>
      <c r="S13" s="8" t="e">
        <f t="shared" si="3"/>
        <v>#DIV/0!</v>
      </c>
      <c r="T13" s="9" t="e">
        <f t="shared" si="4"/>
        <v>#DIV/0!</v>
      </c>
      <c r="U13" s="7"/>
      <c r="V13" s="7">
        <f t="shared" si="5"/>
        <v>0</v>
      </c>
      <c r="W13" s="8" t="e">
        <f t="shared" si="6"/>
        <v>#DIV/0!</v>
      </c>
      <c r="X13" s="9" t="e">
        <f t="shared" si="7"/>
        <v>#DIV/0!</v>
      </c>
      <c r="Y13" s="7"/>
      <c r="Z13" s="7">
        <f t="shared" si="0"/>
        <v>0</v>
      </c>
      <c r="AA13" s="8" t="e">
        <f t="shared" si="8"/>
        <v>#DIV/0!</v>
      </c>
      <c r="AB13" s="9" t="e">
        <f t="shared" si="9"/>
        <v>#DIV/0!</v>
      </c>
      <c r="AC13" s="7"/>
      <c r="AD13" s="7">
        <f t="shared" si="1"/>
        <v>0</v>
      </c>
      <c r="AE13" s="8" t="e">
        <f t="shared" si="10"/>
        <v>#DIV/0!</v>
      </c>
      <c r="AF13" s="9" t="e">
        <f t="shared" si="12"/>
        <v>#DIV/0!</v>
      </c>
      <c r="AG13" s="7">
        <f t="shared" si="11"/>
        <v>1</v>
      </c>
      <c r="AH13" s="7"/>
      <c r="AI13" s="7"/>
      <c r="AL13" s="13">
        <v>0.95</v>
      </c>
      <c r="AM13" s="14" t="s">
        <v>137</v>
      </c>
    </row>
    <row r="14" spans="1:38" s="6" customFormat="1" ht="13.5">
      <c r="A14" s="6">
        <v>12</v>
      </c>
      <c r="B14" s="6">
        <f>'名簿'!B12</f>
        <v>0</v>
      </c>
      <c r="C14" s="2"/>
      <c r="D14" s="2"/>
      <c r="E14" s="2"/>
      <c r="F14" s="2"/>
      <c r="G14" s="2"/>
      <c r="H14" s="2"/>
      <c r="I14" s="11"/>
      <c r="J14" s="11"/>
      <c r="K14" s="11"/>
      <c r="L14" s="11"/>
      <c r="M14" s="11"/>
      <c r="N14" s="11"/>
      <c r="O14" s="11"/>
      <c r="P14" s="11"/>
      <c r="Q14" s="11"/>
      <c r="R14" s="7">
        <f t="shared" si="2"/>
        <v>0</v>
      </c>
      <c r="S14" s="8" t="e">
        <f t="shared" si="3"/>
        <v>#DIV/0!</v>
      </c>
      <c r="T14" s="9" t="e">
        <f t="shared" si="4"/>
        <v>#DIV/0!</v>
      </c>
      <c r="U14" s="7"/>
      <c r="V14" s="7">
        <f t="shared" si="5"/>
        <v>0</v>
      </c>
      <c r="W14" s="8" t="e">
        <f t="shared" si="6"/>
        <v>#DIV/0!</v>
      </c>
      <c r="X14" s="9" t="e">
        <f t="shared" si="7"/>
        <v>#DIV/0!</v>
      </c>
      <c r="Y14" s="7"/>
      <c r="Z14" s="7">
        <f t="shared" si="0"/>
        <v>0</v>
      </c>
      <c r="AA14" s="8" t="e">
        <f t="shared" si="8"/>
        <v>#DIV/0!</v>
      </c>
      <c r="AB14" s="9" t="e">
        <f t="shared" si="9"/>
        <v>#DIV/0!</v>
      </c>
      <c r="AC14" s="7"/>
      <c r="AD14" s="7">
        <f t="shared" si="1"/>
        <v>0</v>
      </c>
      <c r="AE14" s="8" t="e">
        <f t="shared" si="10"/>
        <v>#DIV/0!</v>
      </c>
      <c r="AF14" s="9" t="e">
        <f t="shared" si="12"/>
        <v>#DIV/0!</v>
      </c>
      <c r="AG14" s="7">
        <f t="shared" si="11"/>
        <v>1</v>
      </c>
      <c r="AH14" s="7"/>
      <c r="AI14" s="7"/>
      <c r="AL14" s="12"/>
    </row>
    <row r="15" spans="1:38" s="6" customFormat="1" ht="13.5">
      <c r="A15" s="6">
        <v>13</v>
      </c>
      <c r="B15" s="6">
        <f>'名簿'!B13</f>
        <v>0</v>
      </c>
      <c r="C15" s="2"/>
      <c r="D15" s="2"/>
      <c r="E15" s="2"/>
      <c r="F15" s="2"/>
      <c r="G15" s="2"/>
      <c r="H15" s="2"/>
      <c r="I15" s="11"/>
      <c r="J15" s="11"/>
      <c r="K15" s="11"/>
      <c r="L15" s="11"/>
      <c r="M15" s="11"/>
      <c r="N15" s="11"/>
      <c r="O15" s="11"/>
      <c r="P15" s="11"/>
      <c r="Q15" s="11"/>
      <c r="R15" s="7">
        <f t="shared" si="2"/>
        <v>0</v>
      </c>
      <c r="S15" s="8" t="e">
        <f t="shared" si="3"/>
        <v>#DIV/0!</v>
      </c>
      <c r="T15" s="9" t="e">
        <f t="shared" si="4"/>
        <v>#DIV/0!</v>
      </c>
      <c r="U15" s="7"/>
      <c r="V15" s="7">
        <f t="shared" si="5"/>
        <v>0</v>
      </c>
      <c r="W15" s="8" t="e">
        <f t="shared" si="6"/>
        <v>#DIV/0!</v>
      </c>
      <c r="X15" s="9" t="e">
        <f t="shared" si="7"/>
        <v>#DIV/0!</v>
      </c>
      <c r="Y15" s="7"/>
      <c r="Z15" s="7">
        <f t="shared" si="0"/>
        <v>0</v>
      </c>
      <c r="AA15" s="8" t="e">
        <f t="shared" si="8"/>
        <v>#DIV/0!</v>
      </c>
      <c r="AB15" s="9" t="e">
        <f t="shared" si="9"/>
        <v>#DIV/0!</v>
      </c>
      <c r="AC15" s="7"/>
      <c r="AD15" s="7">
        <f t="shared" si="1"/>
        <v>0</v>
      </c>
      <c r="AE15" s="8" t="e">
        <f t="shared" si="10"/>
        <v>#DIV/0!</v>
      </c>
      <c r="AF15" s="9" t="e">
        <f t="shared" si="12"/>
        <v>#DIV/0!</v>
      </c>
      <c r="AG15" s="7">
        <f t="shared" si="11"/>
        <v>1</v>
      </c>
      <c r="AH15" s="7"/>
      <c r="AI15" s="7"/>
      <c r="AL15" s="12"/>
    </row>
    <row r="16" spans="1:38" s="6" customFormat="1" ht="13.5">
      <c r="A16" s="6">
        <v>14</v>
      </c>
      <c r="B16" s="6">
        <f>'名簿'!B14</f>
        <v>0</v>
      </c>
      <c r="C16" s="2"/>
      <c r="D16" s="2"/>
      <c r="E16" s="2"/>
      <c r="F16" s="2"/>
      <c r="G16" s="2"/>
      <c r="H16" s="2"/>
      <c r="I16" s="11"/>
      <c r="J16" s="11"/>
      <c r="K16" s="11"/>
      <c r="L16" s="11"/>
      <c r="M16" s="11"/>
      <c r="N16" s="11"/>
      <c r="O16" s="11"/>
      <c r="P16" s="11"/>
      <c r="Q16" s="11"/>
      <c r="R16" s="7">
        <f t="shared" si="2"/>
        <v>0</v>
      </c>
      <c r="S16" s="8" t="e">
        <f t="shared" si="3"/>
        <v>#DIV/0!</v>
      </c>
      <c r="T16" s="9" t="e">
        <f t="shared" si="4"/>
        <v>#DIV/0!</v>
      </c>
      <c r="U16" s="7"/>
      <c r="V16" s="7">
        <f t="shared" si="5"/>
        <v>0</v>
      </c>
      <c r="W16" s="8" t="e">
        <f t="shared" si="6"/>
        <v>#DIV/0!</v>
      </c>
      <c r="X16" s="9" t="e">
        <f t="shared" si="7"/>
        <v>#DIV/0!</v>
      </c>
      <c r="Y16" s="7"/>
      <c r="Z16" s="7">
        <f t="shared" si="0"/>
        <v>0</v>
      </c>
      <c r="AA16" s="8" t="e">
        <f t="shared" si="8"/>
        <v>#DIV/0!</v>
      </c>
      <c r="AB16" s="9" t="e">
        <f t="shared" si="9"/>
        <v>#DIV/0!</v>
      </c>
      <c r="AC16" s="7"/>
      <c r="AD16" s="7">
        <f t="shared" si="1"/>
        <v>0</v>
      </c>
      <c r="AE16" s="8" t="e">
        <f t="shared" si="10"/>
        <v>#DIV/0!</v>
      </c>
      <c r="AF16" s="9" t="e">
        <f t="shared" si="12"/>
        <v>#DIV/0!</v>
      </c>
      <c r="AG16" s="7">
        <f t="shared" si="11"/>
        <v>1</v>
      </c>
      <c r="AH16" s="7"/>
      <c r="AI16" s="7"/>
      <c r="AL16" s="12"/>
    </row>
    <row r="17" spans="1:38" s="6" customFormat="1" ht="13.5">
      <c r="A17" s="6">
        <v>15</v>
      </c>
      <c r="B17" s="6">
        <f>'名簿'!B15</f>
        <v>0</v>
      </c>
      <c r="C17" s="2"/>
      <c r="D17" s="2"/>
      <c r="E17" s="2"/>
      <c r="F17" s="2"/>
      <c r="G17" s="2"/>
      <c r="H17" s="2"/>
      <c r="I17" s="11"/>
      <c r="J17" s="11"/>
      <c r="K17" s="11"/>
      <c r="L17" s="11"/>
      <c r="M17" s="11"/>
      <c r="N17" s="11"/>
      <c r="O17" s="11"/>
      <c r="P17" s="11"/>
      <c r="Q17" s="11"/>
      <c r="R17" s="7">
        <f t="shared" si="2"/>
        <v>0</v>
      </c>
      <c r="S17" s="8" t="e">
        <f t="shared" si="3"/>
        <v>#DIV/0!</v>
      </c>
      <c r="T17" s="9" t="e">
        <f t="shared" si="4"/>
        <v>#DIV/0!</v>
      </c>
      <c r="U17" s="7"/>
      <c r="V17" s="7">
        <f t="shared" si="5"/>
        <v>0</v>
      </c>
      <c r="W17" s="8" t="e">
        <f t="shared" si="6"/>
        <v>#DIV/0!</v>
      </c>
      <c r="X17" s="9" t="e">
        <f t="shared" si="7"/>
        <v>#DIV/0!</v>
      </c>
      <c r="Y17" s="7"/>
      <c r="Z17" s="7">
        <f t="shared" si="0"/>
        <v>0</v>
      </c>
      <c r="AA17" s="8" t="e">
        <f t="shared" si="8"/>
        <v>#DIV/0!</v>
      </c>
      <c r="AB17" s="9" t="e">
        <f t="shared" si="9"/>
        <v>#DIV/0!</v>
      </c>
      <c r="AC17" s="7"/>
      <c r="AD17" s="7">
        <f t="shared" si="1"/>
        <v>0</v>
      </c>
      <c r="AE17" s="8" t="e">
        <f t="shared" si="10"/>
        <v>#DIV/0!</v>
      </c>
      <c r="AF17" s="9" t="e">
        <f t="shared" si="12"/>
        <v>#DIV/0!</v>
      </c>
      <c r="AG17" s="7">
        <f t="shared" si="11"/>
        <v>1</v>
      </c>
      <c r="AH17" s="7"/>
      <c r="AI17" s="7"/>
      <c r="AL17" s="12"/>
    </row>
    <row r="18" spans="1:38" s="6" customFormat="1" ht="13.5">
      <c r="A18" s="6">
        <v>16</v>
      </c>
      <c r="B18" s="6">
        <f>'名簿'!B16</f>
        <v>0</v>
      </c>
      <c r="C18" s="2"/>
      <c r="D18" s="2"/>
      <c r="E18" s="2"/>
      <c r="F18" s="2"/>
      <c r="G18" s="2"/>
      <c r="H18" s="2"/>
      <c r="I18" s="11"/>
      <c r="J18" s="11"/>
      <c r="K18" s="11"/>
      <c r="L18" s="11"/>
      <c r="M18" s="11"/>
      <c r="N18" s="11"/>
      <c r="O18" s="11"/>
      <c r="P18" s="11"/>
      <c r="Q18" s="11"/>
      <c r="R18" s="7">
        <f t="shared" si="2"/>
        <v>0</v>
      </c>
      <c r="S18" s="8" t="e">
        <f t="shared" si="3"/>
        <v>#DIV/0!</v>
      </c>
      <c r="T18" s="9" t="e">
        <f t="shared" si="4"/>
        <v>#DIV/0!</v>
      </c>
      <c r="U18" s="7"/>
      <c r="V18" s="7">
        <f t="shared" si="5"/>
        <v>0</v>
      </c>
      <c r="W18" s="8" t="e">
        <f t="shared" si="6"/>
        <v>#DIV/0!</v>
      </c>
      <c r="X18" s="9" t="e">
        <f t="shared" si="7"/>
        <v>#DIV/0!</v>
      </c>
      <c r="Y18" s="7"/>
      <c r="Z18" s="7">
        <f t="shared" si="0"/>
        <v>0</v>
      </c>
      <c r="AA18" s="8" t="e">
        <f t="shared" si="8"/>
        <v>#DIV/0!</v>
      </c>
      <c r="AB18" s="9" t="e">
        <f t="shared" si="9"/>
        <v>#DIV/0!</v>
      </c>
      <c r="AC18" s="7"/>
      <c r="AD18" s="7">
        <f t="shared" si="1"/>
        <v>0</v>
      </c>
      <c r="AE18" s="8" t="e">
        <f t="shared" si="10"/>
        <v>#DIV/0!</v>
      </c>
      <c r="AF18" s="9" t="e">
        <f t="shared" si="12"/>
        <v>#DIV/0!</v>
      </c>
      <c r="AG18" s="7">
        <f t="shared" si="11"/>
        <v>1</v>
      </c>
      <c r="AH18" s="7"/>
      <c r="AI18" s="7"/>
      <c r="AL18" s="12"/>
    </row>
    <row r="19" spans="1:37" s="6" customFormat="1" ht="13.5">
      <c r="A19" s="6">
        <v>17</v>
      </c>
      <c r="B19" s="6">
        <f>'名簿'!B17</f>
        <v>0</v>
      </c>
      <c r="C19" s="2"/>
      <c r="D19" s="2"/>
      <c r="E19" s="2"/>
      <c r="F19" s="2"/>
      <c r="G19" s="2"/>
      <c r="H19" s="2"/>
      <c r="I19" s="11"/>
      <c r="J19" s="11"/>
      <c r="K19" s="11"/>
      <c r="L19" s="11"/>
      <c r="M19" s="11"/>
      <c r="N19" s="11"/>
      <c r="O19" s="11"/>
      <c r="P19" s="11"/>
      <c r="Q19" s="11"/>
      <c r="R19" s="7">
        <f t="shared" si="2"/>
        <v>0</v>
      </c>
      <c r="S19" s="8" t="e">
        <f t="shared" si="3"/>
        <v>#DIV/0!</v>
      </c>
      <c r="T19" s="9" t="e">
        <f t="shared" si="4"/>
        <v>#DIV/0!</v>
      </c>
      <c r="U19" s="7"/>
      <c r="V19" s="7">
        <f t="shared" si="5"/>
        <v>0</v>
      </c>
      <c r="W19" s="8" t="e">
        <f t="shared" si="6"/>
        <v>#DIV/0!</v>
      </c>
      <c r="X19" s="9" t="e">
        <f t="shared" si="7"/>
        <v>#DIV/0!</v>
      </c>
      <c r="Y19" s="7"/>
      <c r="Z19" s="7">
        <f t="shared" si="0"/>
        <v>0</v>
      </c>
      <c r="AA19" s="8" t="e">
        <f t="shared" si="8"/>
        <v>#DIV/0!</v>
      </c>
      <c r="AB19" s="9" t="e">
        <f t="shared" si="9"/>
        <v>#DIV/0!</v>
      </c>
      <c r="AC19" s="7"/>
      <c r="AD19" s="7">
        <f t="shared" si="1"/>
        <v>0</v>
      </c>
      <c r="AE19" s="8" t="e">
        <f t="shared" si="10"/>
        <v>#DIV/0!</v>
      </c>
      <c r="AF19" s="9" t="e">
        <f t="shared" si="12"/>
        <v>#DIV/0!</v>
      </c>
      <c r="AG19" s="7">
        <f t="shared" si="11"/>
        <v>1</v>
      </c>
      <c r="AH19" s="7"/>
      <c r="AI19" s="7"/>
      <c r="AK19" s="12"/>
    </row>
    <row r="20" spans="1:38" s="6" customFormat="1" ht="13.5">
      <c r="A20" s="6">
        <v>18</v>
      </c>
      <c r="B20" s="6">
        <f>'名簿'!B18</f>
        <v>0</v>
      </c>
      <c r="C20" s="2"/>
      <c r="D20" s="2"/>
      <c r="E20" s="2"/>
      <c r="F20" s="2"/>
      <c r="G20" s="2"/>
      <c r="H20" s="2"/>
      <c r="I20" s="11"/>
      <c r="J20" s="11"/>
      <c r="K20" s="11"/>
      <c r="L20" s="11"/>
      <c r="M20" s="11"/>
      <c r="N20" s="11"/>
      <c r="O20" s="11"/>
      <c r="P20" s="11"/>
      <c r="Q20" s="11"/>
      <c r="R20" s="7">
        <f t="shared" si="2"/>
        <v>0</v>
      </c>
      <c r="S20" s="8" t="e">
        <f t="shared" si="3"/>
        <v>#DIV/0!</v>
      </c>
      <c r="T20" s="9" t="e">
        <f t="shared" si="4"/>
        <v>#DIV/0!</v>
      </c>
      <c r="U20" s="7"/>
      <c r="V20" s="7">
        <f t="shared" si="5"/>
        <v>0</v>
      </c>
      <c r="W20" s="8" t="e">
        <f t="shared" si="6"/>
        <v>#DIV/0!</v>
      </c>
      <c r="X20" s="9" t="e">
        <f t="shared" si="7"/>
        <v>#DIV/0!</v>
      </c>
      <c r="Y20" s="7"/>
      <c r="Z20" s="7">
        <f t="shared" si="0"/>
        <v>0</v>
      </c>
      <c r="AA20" s="8" t="e">
        <f t="shared" si="8"/>
        <v>#DIV/0!</v>
      </c>
      <c r="AB20" s="9" t="e">
        <f t="shared" si="9"/>
        <v>#DIV/0!</v>
      </c>
      <c r="AC20" s="7"/>
      <c r="AD20" s="7">
        <f t="shared" si="1"/>
        <v>0</v>
      </c>
      <c r="AE20" s="8" t="e">
        <f t="shared" si="10"/>
        <v>#DIV/0!</v>
      </c>
      <c r="AF20" s="9" t="e">
        <f t="shared" si="12"/>
        <v>#DIV/0!</v>
      </c>
      <c r="AG20" s="7">
        <f t="shared" si="11"/>
        <v>1</v>
      </c>
      <c r="AH20" s="7"/>
      <c r="AI20" s="7"/>
      <c r="AL20" s="12"/>
    </row>
    <row r="21" spans="1:38" s="6" customFormat="1" ht="13.5">
      <c r="A21" s="6">
        <v>19</v>
      </c>
      <c r="B21" s="6">
        <f>'名簿'!B19</f>
        <v>0</v>
      </c>
      <c r="C21" s="2"/>
      <c r="D21" s="2"/>
      <c r="E21" s="2"/>
      <c r="F21" s="2"/>
      <c r="G21" s="2"/>
      <c r="H21" s="2"/>
      <c r="I21" s="11"/>
      <c r="J21" s="11"/>
      <c r="K21" s="11"/>
      <c r="L21" s="11"/>
      <c r="M21" s="11"/>
      <c r="N21" s="11"/>
      <c r="O21" s="11"/>
      <c r="P21" s="11"/>
      <c r="Q21" s="11"/>
      <c r="R21" s="7">
        <f t="shared" si="2"/>
        <v>0</v>
      </c>
      <c r="S21" s="8" t="e">
        <f t="shared" si="3"/>
        <v>#DIV/0!</v>
      </c>
      <c r="T21" s="9" t="e">
        <f t="shared" si="4"/>
        <v>#DIV/0!</v>
      </c>
      <c r="U21" s="7"/>
      <c r="V21" s="7">
        <f t="shared" si="5"/>
        <v>0</v>
      </c>
      <c r="W21" s="8" t="e">
        <f t="shared" si="6"/>
        <v>#DIV/0!</v>
      </c>
      <c r="X21" s="9" t="e">
        <f t="shared" si="7"/>
        <v>#DIV/0!</v>
      </c>
      <c r="Y21" s="7"/>
      <c r="Z21" s="7">
        <f t="shared" si="0"/>
        <v>0</v>
      </c>
      <c r="AA21" s="8" t="e">
        <f t="shared" si="8"/>
        <v>#DIV/0!</v>
      </c>
      <c r="AB21" s="9" t="e">
        <f t="shared" si="9"/>
        <v>#DIV/0!</v>
      </c>
      <c r="AC21" s="7"/>
      <c r="AD21" s="7">
        <f t="shared" si="1"/>
        <v>0</v>
      </c>
      <c r="AE21" s="8" t="e">
        <f t="shared" si="10"/>
        <v>#DIV/0!</v>
      </c>
      <c r="AF21" s="9" t="e">
        <f t="shared" si="12"/>
        <v>#DIV/0!</v>
      </c>
      <c r="AG21" s="7">
        <f t="shared" si="11"/>
        <v>1</v>
      </c>
      <c r="AH21" s="7"/>
      <c r="AI21" s="7"/>
      <c r="AL21" s="12"/>
    </row>
    <row r="22" spans="1:38" s="6" customFormat="1" ht="13.5">
      <c r="A22" s="6">
        <v>20</v>
      </c>
      <c r="B22" s="6">
        <f>'名簿'!B20</f>
        <v>0</v>
      </c>
      <c r="C22" s="2"/>
      <c r="D22" s="2"/>
      <c r="E22" s="2"/>
      <c r="F22" s="2"/>
      <c r="G22" s="2"/>
      <c r="H22" s="2"/>
      <c r="I22" s="11"/>
      <c r="J22" s="11"/>
      <c r="K22" s="11"/>
      <c r="L22" s="11"/>
      <c r="M22" s="11"/>
      <c r="N22" s="11"/>
      <c r="O22" s="11"/>
      <c r="P22" s="11"/>
      <c r="Q22" s="11"/>
      <c r="R22" s="7">
        <f t="shared" si="2"/>
        <v>0</v>
      </c>
      <c r="S22" s="8" t="e">
        <f t="shared" si="3"/>
        <v>#DIV/0!</v>
      </c>
      <c r="T22" s="9" t="e">
        <f t="shared" si="4"/>
        <v>#DIV/0!</v>
      </c>
      <c r="U22" s="7"/>
      <c r="V22" s="7">
        <f t="shared" si="5"/>
        <v>0</v>
      </c>
      <c r="W22" s="8" t="e">
        <f t="shared" si="6"/>
        <v>#DIV/0!</v>
      </c>
      <c r="X22" s="9" t="e">
        <f t="shared" si="7"/>
        <v>#DIV/0!</v>
      </c>
      <c r="Y22" s="7"/>
      <c r="Z22" s="7">
        <f t="shared" si="0"/>
        <v>0</v>
      </c>
      <c r="AA22" s="8" t="e">
        <f t="shared" si="8"/>
        <v>#DIV/0!</v>
      </c>
      <c r="AB22" s="9" t="e">
        <f t="shared" si="9"/>
        <v>#DIV/0!</v>
      </c>
      <c r="AC22" s="7"/>
      <c r="AD22" s="7">
        <f t="shared" si="1"/>
        <v>0</v>
      </c>
      <c r="AE22" s="8" t="e">
        <f t="shared" si="10"/>
        <v>#DIV/0!</v>
      </c>
      <c r="AF22" s="9" t="e">
        <f t="shared" si="12"/>
        <v>#DIV/0!</v>
      </c>
      <c r="AG22" s="7">
        <f t="shared" si="11"/>
        <v>1</v>
      </c>
      <c r="AH22" s="7"/>
      <c r="AI22" s="7"/>
      <c r="AL22" s="12"/>
    </row>
    <row r="23" spans="1:38" s="6" customFormat="1" ht="13.5">
      <c r="A23" s="6">
        <v>21</v>
      </c>
      <c r="B23" s="6">
        <f>'名簿'!B21</f>
        <v>0</v>
      </c>
      <c r="C23" s="2"/>
      <c r="D23" s="2"/>
      <c r="E23" s="2"/>
      <c r="F23" s="2"/>
      <c r="G23" s="2"/>
      <c r="H23" s="2"/>
      <c r="I23" s="11"/>
      <c r="J23" s="11"/>
      <c r="K23" s="11"/>
      <c r="L23" s="11"/>
      <c r="M23" s="11"/>
      <c r="N23" s="11"/>
      <c r="O23" s="11"/>
      <c r="P23" s="11"/>
      <c r="Q23" s="11"/>
      <c r="R23" s="7">
        <f t="shared" si="2"/>
        <v>0</v>
      </c>
      <c r="S23" s="8" t="e">
        <f t="shared" si="3"/>
        <v>#DIV/0!</v>
      </c>
      <c r="T23" s="9" t="e">
        <f t="shared" si="4"/>
        <v>#DIV/0!</v>
      </c>
      <c r="U23" s="7"/>
      <c r="V23" s="7">
        <f t="shared" si="5"/>
        <v>0</v>
      </c>
      <c r="W23" s="8" t="e">
        <f t="shared" si="6"/>
        <v>#DIV/0!</v>
      </c>
      <c r="X23" s="9" t="e">
        <f t="shared" si="7"/>
        <v>#DIV/0!</v>
      </c>
      <c r="Y23" s="7"/>
      <c r="Z23" s="7">
        <f t="shared" si="0"/>
        <v>0</v>
      </c>
      <c r="AA23" s="8" t="e">
        <f t="shared" si="8"/>
        <v>#DIV/0!</v>
      </c>
      <c r="AB23" s="9" t="e">
        <f t="shared" si="9"/>
        <v>#DIV/0!</v>
      </c>
      <c r="AC23" s="7"/>
      <c r="AD23" s="7">
        <f t="shared" si="1"/>
        <v>0</v>
      </c>
      <c r="AE23" s="8" t="e">
        <f t="shared" si="10"/>
        <v>#DIV/0!</v>
      </c>
      <c r="AF23" s="9" t="e">
        <f t="shared" si="12"/>
        <v>#DIV/0!</v>
      </c>
      <c r="AG23" s="7">
        <f t="shared" si="11"/>
        <v>1</v>
      </c>
      <c r="AH23" s="7"/>
      <c r="AI23" s="7"/>
      <c r="AL23" s="12"/>
    </row>
    <row r="24" spans="1:38" s="6" customFormat="1" ht="13.5">
      <c r="A24" s="6">
        <v>22</v>
      </c>
      <c r="B24" s="6">
        <f>'名簿'!B22</f>
        <v>0</v>
      </c>
      <c r="C24" s="2"/>
      <c r="D24" s="2"/>
      <c r="E24" s="2"/>
      <c r="F24" s="2"/>
      <c r="G24" s="2"/>
      <c r="H24" s="2"/>
      <c r="I24" s="11"/>
      <c r="J24" s="11"/>
      <c r="K24" s="11"/>
      <c r="L24" s="11"/>
      <c r="M24" s="11"/>
      <c r="N24" s="11"/>
      <c r="O24" s="11"/>
      <c r="P24" s="11"/>
      <c r="Q24" s="11"/>
      <c r="R24" s="7">
        <f t="shared" si="2"/>
        <v>0</v>
      </c>
      <c r="S24" s="8" t="e">
        <f t="shared" si="3"/>
        <v>#DIV/0!</v>
      </c>
      <c r="T24" s="9" t="e">
        <f t="shared" si="4"/>
        <v>#DIV/0!</v>
      </c>
      <c r="U24" s="7"/>
      <c r="V24" s="7">
        <f t="shared" si="5"/>
        <v>0</v>
      </c>
      <c r="W24" s="8" t="e">
        <f t="shared" si="6"/>
        <v>#DIV/0!</v>
      </c>
      <c r="X24" s="9" t="e">
        <f t="shared" si="7"/>
        <v>#DIV/0!</v>
      </c>
      <c r="Y24" s="7"/>
      <c r="Z24" s="7">
        <f t="shared" si="0"/>
        <v>0</v>
      </c>
      <c r="AA24" s="8" t="e">
        <f t="shared" si="8"/>
        <v>#DIV/0!</v>
      </c>
      <c r="AB24" s="9" t="e">
        <f t="shared" si="9"/>
        <v>#DIV/0!</v>
      </c>
      <c r="AC24" s="7"/>
      <c r="AD24" s="7">
        <f t="shared" si="1"/>
        <v>0</v>
      </c>
      <c r="AE24" s="8" t="e">
        <f t="shared" si="10"/>
        <v>#DIV/0!</v>
      </c>
      <c r="AF24" s="9" t="e">
        <f t="shared" si="12"/>
        <v>#DIV/0!</v>
      </c>
      <c r="AG24" s="7">
        <f t="shared" si="11"/>
        <v>1</v>
      </c>
      <c r="AH24" s="7"/>
      <c r="AI24" s="7"/>
      <c r="AL24" s="12"/>
    </row>
    <row r="25" spans="1:38" s="6" customFormat="1" ht="13.5">
      <c r="A25" s="6">
        <v>23</v>
      </c>
      <c r="B25" s="6">
        <f>'名簿'!B23</f>
        <v>0</v>
      </c>
      <c r="C25" s="2"/>
      <c r="D25" s="2"/>
      <c r="E25" s="2"/>
      <c r="F25" s="2"/>
      <c r="G25" s="2"/>
      <c r="H25" s="2"/>
      <c r="I25" s="11"/>
      <c r="J25" s="11"/>
      <c r="K25" s="11"/>
      <c r="L25" s="11"/>
      <c r="M25" s="11"/>
      <c r="N25" s="11"/>
      <c r="O25" s="11"/>
      <c r="P25" s="11"/>
      <c r="Q25" s="11"/>
      <c r="R25" s="7">
        <f t="shared" si="2"/>
        <v>0</v>
      </c>
      <c r="S25" s="8" t="e">
        <f t="shared" si="3"/>
        <v>#DIV/0!</v>
      </c>
      <c r="T25" s="9" t="e">
        <f t="shared" si="4"/>
        <v>#DIV/0!</v>
      </c>
      <c r="U25" s="7"/>
      <c r="V25" s="7">
        <f t="shared" si="5"/>
        <v>0</v>
      </c>
      <c r="W25" s="8" t="e">
        <f t="shared" si="6"/>
        <v>#DIV/0!</v>
      </c>
      <c r="X25" s="9" t="e">
        <f t="shared" si="7"/>
        <v>#DIV/0!</v>
      </c>
      <c r="Y25" s="7"/>
      <c r="Z25" s="7">
        <f t="shared" si="0"/>
        <v>0</v>
      </c>
      <c r="AA25" s="8" t="e">
        <f t="shared" si="8"/>
        <v>#DIV/0!</v>
      </c>
      <c r="AB25" s="9" t="e">
        <f t="shared" si="9"/>
        <v>#DIV/0!</v>
      </c>
      <c r="AC25" s="7"/>
      <c r="AD25" s="7">
        <f t="shared" si="1"/>
        <v>0</v>
      </c>
      <c r="AE25" s="8" t="e">
        <f t="shared" si="10"/>
        <v>#DIV/0!</v>
      </c>
      <c r="AF25" s="9" t="e">
        <f t="shared" si="12"/>
        <v>#DIV/0!</v>
      </c>
      <c r="AG25" s="7">
        <f t="shared" si="11"/>
        <v>1</v>
      </c>
      <c r="AH25" s="7"/>
      <c r="AI25" s="7"/>
      <c r="AL25" s="12"/>
    </row>
    <row r="26" spans="1:38" s="6" customFormat="1" ht="13.5">
      <c r="A26" s="6">
        <v>24</v>
      </c>
      <c r="B26" s="6">
        <f>'名簿'!B24</f>
        <v>0</v>
      </c>
      <c r="C26" s="2"/>
      <c r="D26" s="2"/>
      <c r="E26" s="2"/>
      <c r="F26" s="2"/>
      <c r="G26" s="2"/>
      <c r="H26" s="2"/>
      <c r="I26" s="11"/>
      <c r="J26" s="11"/>
      <c r="K26" s="11"/>
      <c r="L26" s="11"/>
      <c r="M26" s="11"/>
      <c r="N26" s="11"/>
      <c r="O26" s="11"/>
      <c r="P26" s="11"/>
      <c r="Q26" s="11"/>
      <c r="R26" s="7">
        <f t="shared" si="2"/>
        <v>0</v>
      </c>
      <c r="S26" s="8" t="e">
        <f t="shared" si="3"/>
        <v>#DIV/0!</v>
      </c>
      <c r="T26" s="9" t="e">
        <f t="shared" si="4"/>
        <v>#DIV/0!</v>
      </c>
      <c r="U26" s="7"/>
      <c r="V26" s="7">
        <f t="shared" si="5"/>
        <v>0</v>
      </c>
      <c r="W26" s="8" t="e">
        <f t="shared" si="6"/>
        <v>#DIV/0!</v>
      </c>
      <c r="X26" s="9" t="e">
        <f t="shared" si="7"/>
        <v>#DIV/0!</v>
      </c>
      <c r="Y26" s="7"/>
      <c r="Z26" s="7">
        <f t="shared" si="0"/>
        <v>0</v>
      </c>
      <c r="AA26" s="8" t="e">
        <f t="shared" si="8"/>
        <v>#DIV/0!</v>
      </c>
      <c r="AB26" s="9" t="e">
        <f t="shared" si="9"/>
        <v>#DIV/0!</v>
      </c>
      <c r="AC26" s="7"/>
      <c r="AD26" s="7">
        <f t="shared" si="1"/>
        <v>0</v>
      </c>
      <c r="AE26" s="8" t="e">
        <f t="shared" si="10"/>
        <v>#DIV/0!</v>
      </c>
      <c r="AF26" s="9" t="e">
        <f t="shared" si="12"/>
        <v>#DIV/0!</v>
      </c>
      <c r="AG26" s="7">
        <f t="shared" si="11"/>
        <v>1</v>
      </c>
      <c r="AH26" s="7"/>
      <c r="AI26" s="7"/>
      <c r="AL26" s="12"/>
    </row>
    <row r="27" spans="1:38" s="6" customFormat="1" ht="13.5">
      <c r="A27" s="6">
        <v>25</v>
      </c>
      <c r="B27" s="6">
        <f>'名簿'!B25</f>
        <v>0</v>
      </c>
      <c r="C27" s="2"/>
      <c r="D27" s="2"/>
      <c r="E27" s="2"/>
      <c r="F27" s="2"/>
      <c r="G27" s="2"/>
      <c r="H27" s="2"/>
      <c r="I27" s="11"/>
      <c r="J27" s="11"/>
      <c r="K27" s="11"/>
      <c r="L27" s="11"/>
      <c r="M27" s="11"/>
      <c r="N27" s="11"/>
      <c r="O27" s="11"/>
      <c r="P27" s="11"/>
      <c r="Q27" s="11"/>
      <c r="R27" s="7">
        <f t="shared" si="2"/>
        <v>0</v>
      </c>
      <c r="S27" s="8" t="e">
        <f t="shared" si="3"/>
        <v>#DIV/0!</v>
      </c>
      <c r="T27" s="9" t="e">
        <f t="shared" si="4"/>
        <v>#DIV/0!</v>
      </c>
      <c r="U27" s="7"/>
      <c r="V27" s="7">
        <f t="shared" si="5"/>
        <v>0</v>
      </c>
      <c r="W27" s="8" t="e">
        <f t="shared" si="6"/>
        <v>#DIV/0!</v>
      </c>
      <c r="X27" s="9" t="e">
        <f t="shared" si="7"/>
        <v>#DIV/0!</v>
      </c>
      <c r="Y27" s="7"/>
      <c r="Z27" s="7">
        <f t="shared" si="0"/>
        <v>0</v>
      </c>
      <c r="AA27" s="8" t="e">
        <f t="shared" si="8"/>
        <v>#DIV/0!</v>
      </c>
      <c r="AB27" s="9" t="e">
        <f t="shared" si="9"/>
        <v>#DIV/0!</v>
      </c>
      <c r="AC27" s="7"/>
      <c r="AD27" s="7">
        <f t="shared" si="1"/>
        <v>0</v>
      </c>
      <c r="AE27" s="8" t="e">
        <f t="shared" si="10"/>
        <v>#DIV/0!</v>
      </c>
      <c r="AF27" s="9" t="e">
        <f t="shared" si="12"/>
        <v>#DIV/0!</v>
      </c>
      <c r="AG27" s="7">
        <f t="shared" si="11"/>
        <v>1</v>
      </c>
      <c r="AH27" s="7"/>
      <c r="AI27" s="7"/>
      <c r="AL27" s="12"/>
    </row>
    <row r="28" spans="1:38" s="6" customFormat="1" ht="13.5">
      <c r="A28" s="6">
        <v>26</v>
      </c>
      <c r="B28" s="6">
        <f>'名簿'!B26</f>
        <v>0</v>
      </c>
      <c r="C28" s="2"/>
      <c r="D28" s="2"/>
      <c r="E28" s="2"/>
      <c r="F28" s="2"/>
      <c r="G28" s="2"/>
      <c r="H28" s="2"/>
      <c r="I28" s="11"/>
      <c r="J28" s="11"/>
      <c r="K28" s="11"/>
      <c r="L28" s="11"/>
      <c r="M28" s="11"/>
      <c r="N28" s="11"/>
      <c r="O28" s="10"/>
      <c r="P28" s="10"/>
      <c r="Q28" s="10"/>
      <c r="R28" s="7">
        <f t="shared" si="2"/>
        <v>0</v>
      </c>
      <c r="S28" s="8" t="e">
        <f t="shared" si="3"/>
        <v>#DIV/0!</v>
      </c>
      <c r="T28" s="9" t="e">
        <f t="shared" si="4"/>
        <v>#DIV/0!</v>
      </c>
      <c r="U28" s="7"/>
      <c r="V28" s="7">
        <f t="shared" si="5"/>
        <v>0</v>
      </c>
      <c r="W28" s="8" t="e">
        <f t="shared" si="6"/>
        <v>#DIV/0!</v>
      </c>
      <c r="X28" s="9" t="e">
        <f t="shared" si="7"/>
        <v>#DIV/0!</v>
      </c>
      <c r="Y28" s="7"/>
      <c r="Z28" s="7">
        <f t="shared" si="0"/>
        <v>0</v>
      </c>
      <c r="AA28" s="8" t="e">
        <f t="shared" si="8"/>
        <v>#DIV/0!</v>
      </c>
      <c r="AB28" s="9" t="e">
        <f t="shared" si="9"/>
        <v>#DIV/0!</v>
      </c>
      <c r="AC28" s="7"/>
      <c r="AD28" s="7">
        <f t="shared" si="1"/>
        <v>0</v>
      </c>
      <c r="AE28" s="8" t="e">
        <f t="shared" si="10"/>
        <v>#DIV/0!</v>
      </c>
      <c r="AF28" s="9" t="e">
        <f t="shared" si="12"/>
        <v>#DIV/0!</v>
      </c>
      <c r="AG28" s="7">
        <f t="shared" si="11"/>
        <v>1</v>
      </c>
      <c r="AH28" s="7"/>
      <c r="AI28" s="7"/>
      <c r="AL28" s="12"/>
    </row>
    <row r="29" spans="1:38" s="6" customFormat="1" ht="13.5">
      <c r="A29" s="6">
        <v>27</v>
      </c>
      <c r="B29" s="6">
        <f>'名簿'!B27</f>
        <v>0</v>
      </c>
      <c r="C29" s="2"/>
      <c r="D29" s="2"/>
      <c r="E29" s="2"/>
      <c r="F29" s="2"/>
      <c r="G29" s="2"/>
      <c r="H29" s="2"/>
      <c r="I29" s="11"/>
      <c r="J29" s="11"/>
      <c r="K29" s="11"/>
      <c r="L29" s="11"/>
      <c r="M29" s="11"/>
      <c r="N29" s="11"/>
      <c r="O29" s="11"/>
      <c r="P29" s="11"/>
      <c r="Q29" s="11"/>
      <c r="R29" s="7">
        <f t="shared" si="2"/>
        <v>0</v>
      </c>
      <c r="S29" s="8" t="e">
        <f t="shared" si="3"/>
        <v>#DIV/0!</v>
      </c>
      <c r="T29" s="9" t="e">
        <f t="shared" si="4"/>
        <v>#DIV/0!</v>
      </c>
      <c r="U29" s="7"/>
      <c r="V29" s="7">
        <f t="shared" si="5"/>
        <v>0</v>
      </c>
      <c r="W29" s="8" t="e">
        <f t="shared" si="6"/>
        <v>#DIV/0!</v>
      </c>
      <c r="X29" s="9" t="e">
        <f t="shared" si="7"/>
        <v>#DIV/0!</v>
      </c>
      <c r="Y29" s="7"/>
      <c r="Z29" s="7">
        <f t="shared" si="0"/>
        <v>0</v>
      </c>
      <c r="AA29" s="8" t="e">
        <f t="shared" si="8"/>
        <v>#DIV/0!</v>
      </c>
      <c r="AB29" s="9" t="e">
        <f t="shared" si="9"/>
        <v>#DIV/0!</v>
      </c>
      <c r="AC29" s="7"/>
      <c r="AD29" s="7">
        <f t="shared" si="1"/>
        <v>0</v>
      </c>
      <c r="AE29" s="8" t="e">
        <f t="shared" si="10"/>
        <v>#DIV/0!</v>
      </c>
      <c r="AF29" s="9" t="e">
        <f t="shared" si="12"/>
        <v>#DIV/0!</v>
      </c>
      <c r="AG29" s="7">
        <f t="shared" si="11"/>
        <v>1</v>
      </c>
      <c r="AH29" s="7"/>
      <c r="AI29" s="7"/>
      <c r="AL29" s="12"/>
    </row>
    <row r="30" spans="1:38" s="6" customFormat="1" ht="13.5">
      <c r="A30" s="6">
        <v>28</v>
      </c>
      <c r="B30" s="6">
        <f>'名簿'!B28</f>
        <v>0</v>
      </c>
      <c r="C30" s="2"/>
      <c r="D30" s="2"/>
      <c r="E30" s="2"/>
      <c r="F30" s="2"/>
      <c r="G30" s="2"/>
      <c r="H30" s="2"/>
      <c r="I30" s="11"/>
      <c r="J30" s="11"/>
      <c r="K30" s="11"/>
      <c r="L30" s="11"/>
      <c r="M30" s="11"/>
      <c r="N30" s="11"/>
      <c r="O30" s="11"/>
      <c r="P30" s="11"/>
      <c r="Q30" s="11"/>
      <c r="R30" s="7">
        <f t="shared" si="2"/>
        <v>0</v>
      </c>
      <c r="S30" s="8" t="e">
        <f t="shared" si="3"/>
        <v>#DIV/0!</v>
      </c>
      <c r="T30" s="9" t="e">
        <f t="shared" si="4"/>
        <v>#DIV/0!</v>
      </c>
      <c r="U30" s="7"/>
      <c r="V30" s="7">
        <f t="shared" si="5"/>
        <v>0</v>
      </c>
      <c r="W30" s="8" t="e">
        <f t="shared" si="6"/>
        <v>#DIV/0!</v>
      </c>
      <c r="X30" s="9" t="e">
        <f t="shared" si="7"/>
        <v>#DIV/0!</v>
      </c>
      <c r="Y30" s="7"/>
      <c r="Z30" s="7">
        <f t="shared" si="0"/>
        <v>0</v>
      </c>
      <c r="AA30" s="8" t="e">
        <f t="shared" si="8"/>
        <v>#DIV/0!</v>
      </c>
      <c r="AB30" s="9" t="e">
        <f t="shared" si="9"/>
        <v>#DIV/0!</v>
      </c>
      <c r="AC30" s="7"/>
      <c r="AD30" s="7">
        <f t="shared" si="1"/>
        <v>0</v>
      </c>
      <c r="AE30" s="8" t="e">
        <f t="shared" si="10"/>
        <v>#DIV/0!</v>
      </c>
      <c r="AF30" s="9" t="e">
        <f t="shared" si="12"/>
        <v>#DIV/0!</v>
      </c>
      <c r="AG30" s="7">
        <f t="shared" si="11"/>
        <v>1</v>
      </c>
      <c r="AH30" s="7"/>
      <c r="AI30" s="7"/>
      <c r="AL30" s="12"/>
    </row>
    <row r="31" spans="1:38" s="6" customFormat="1" ht="13.5">
      <c r="A31" s="6">
        <v>29</v>
      </c>
      <c r="B31" s="6">
        <f>'名簿'!B29</f>
        <v>0</v>
      </c>
      <c r="C31" s="2"/>
      <c r="D31" s="2"/>
      <c r="E31" s="2"/>
      <c r="F31" s="2"/>
      <c r="G31" s="2"/>
      <c r="H31" s="2"/>
      <c r="I31" s="11"/>
      <c r="J31" s="11"/>
      <c r="K31" s="11"/>
      <c r="L31" s="11"/>
      <c r="M31" s="11"/>
      <c r="N31" s="11"/>
      <c r="O31" s="11"/>
      <c r="P31" s="11"/>
      <c r="Q31" s="11"/>
      <c r="R31" s="7">
        <f t="shared" si="2"/>
        <v>0</v>
      </c>
      <c r="S31" s="8" t="e">
        <f t="shared" si="3"/>
        <v>#DIV/0!</v>
      </c>
      <c r="T31" s="9" t="e">
        <f t="shared" si="4"/>
        <v>#DIV/0!</v>
      </c>
      <c r="U31" s="7"/>
      <c r="V31" s="7">
        <f t="shared" si="5"/>
        <v>0</v>
      </c>
      <c r="W31" s="8" t="e">
        <f t="shared" si="6"/>
        <v>#DIV/0!</v>
      </c>
      <c r="X31" s="9" t="e">
        <f t="shared" si="7"/>
        <v>#DIV/0!</v>
      </c>
      <c r="Y31" s="7"/>
      <c r="Z31" s="7">
        <f t="shared" si="0"/>
        <v>0</v>
      </c>
      <c r="AA31" s="8" t="e">
        <f t="shared" si="8"/>
        <v>#DIV/0!</v>
      </c>
      <c r="AB31" s="9" t="e">
        <f t="shared" si="9"/>
        <v>#DIV/0!</v>
      </c>
      <c r="AC31" s="7"/>
      <c r="AD31" s="7">
        <f t="shared" si="1"/>
        <v>0</v>
      </c>
      <c r="AE31" s="8" t="e">
        <f t="shared" si="10"/>
        <v>#DIV/0!</v>
      </c>
      <c r="AF31" s="9" t="e">
        <f t="shared" si="12"/>
        <v>#DIV/0!</v>
      </c>
      <c r="AG31" s="7">
        <f t="shared" si="11"/>
        <v>1</v>
      </c>
      <c r="AH31" s="7"/>
      <c r="AI31" s="7"/>
      <c r="AL31" s="12"/>
    </row>
    <row r="32" spans="1:38" s="6" customFormat="1" ht="13.5">
      <c r="A32" s="6">
        <v>30</v>
      </c>
      <c r="B32" s="6">
        <f>'名簿'!B30</f>
        <v>0</v>
      </c>
      <c r="C32" s="2"/>
      <c r="D32" s="2"/>
      <c r="E32" s="2"/>
      <c r="F32" s="2"/>
      <c r="G32" s="2"/>
      <c r="H32" s="2"/>
      <c r="I32" s="11"/>
      <c r="J32" s="11"/>
      <c r="K32" s="11"/>
      <c r="L32" s="11"/>
      <c r="M32" s="11"/>
      <c r="N32" s="11"/>
      <c r="O32" s="11"/>
      <c r="P32" s="11"/>
      <c r="Q32" s="11"/>
      <c r="R32" s="7">
        <f t="shared" si="2"/>
        <v>0</v>
      </c>
      <c r="S32" s="8" t="e">
        <f t="shared" si="3"/>
        <v>#DIV/0!</v>
      </c>
      <c r="T32" s="9" t="e">
        <f t="shared" si="4"/>
        <v>#DIV/0!</v>
      </c>
      <c r="U32" s="7"/>
      <c r="V32" s="7">
        <f t="shared" si="5"/>
        <v>0</v>
      </c>
      <c r="W32" s="8" t="e">
        <f t="shared" si="6"/>
        <v>#DIV/0!</v>
      </c>
      <c r="X32" s="9" t="e">
        <f t="shared" si="7"/>
        <v>#DIV/0!</v>
      </c>
      <c r="Y32" s="7"/>
      <c r="Z32" s="7">
        <f t="shared" si="0"/>
        <v>0</v>
      </c>
      <c r="AA32" s="8" t="e">
        <f t="shared" si="8"/>
        <v>#DIV/0!</v>
      </c>
      <c r="AB32" s="9" t="e">
        <f t="shared" si="9"/>
        <v>#DIV/0!</v>
      </c>
      <c r="AC32" s="7"/>
      <c r="AD32" s="7">
        <f t="shared" si="1"/>
        <v>0</v>
      </c>
      <c r="AE32" s="8" t="e">
        <f t="shared" si="10"/>
        <v>#DIV/0!</v>
      </c>
      <c r="AF32" s="9" t="e">
        <f t="shared" si="12"/>
        <v>#DIV/0!</v>
      </c>
      <c r="AG32" s="7">
        <f t="shared" si="11"/>
        <v>1</v>
      </c>
      <c r="AH32" s="7"/>
      <c r="AI32" s="7"/>
      <c r="AL32" s="12"/>
    </row>
    <row r="33" spans="1:38" s="6" customFormat="1" ht="13.5">
      <c r="A33" s="6">
        <v>31</v>
      </c>
      <c r="B33" s="6">
        <f>'名簿'!B31</f>
        <v>0</v>
      </c>
      <c r="C33" s="2"/>
      <c r="D33" s="2"/>
      <c r="E33" s="2"/>
      <c r="F33" s="2"/>
      <c r="G33" s="2"/>
      <c r="H33" s="2"/>
      <c r="I33" s="11"/>
      <c r="J33" s="11"/>
      <c r="K33" s="11"/>
      <c r="L33" s="11"/>
      <c r="M33" s="11"/>
      <c r="N33" s="11"/>
      <c r="O33" s="11"/>
      <c r="P33" s="11"/>
      <c r="Q33" s="11"/>
      <c r="R33" s="7">
        <f t="shared" si="2"/>
        <v>0</v>
      </c>
      <c r="S33" s="8" t="e">
        <f t="shared" si="3"/>
        <v>#DIV/0!</v>
      </c>
      <c r="T33" s="9" t="e">
        <f t="shared" si="4"/>
        <v>#DIV/0!</v>
      </c>
      <c r="U33" s="7"/>
      <c r="V33" s="7">
        <f t="shared" si="5"/>
        <v>0</v>
      </c>
      <c r="W33" s="8" t="e">
        <f t="shared" si="6"/>
        <v>#DIV/0!</v>
      </c>
      <c r="X33" s="9" t="e">
        <f t="shared" si="7"/>
        <v>#DIV/0!</v>
      </c>
      <c r="Y33" s="7"/>
      <c r="Z33" s="7">
        <f t="shared" si="0"/>
        <v>0</v>
      </c>
      <c r="AA33" s="8" t="e">
        <f t="shared" si="8"/>
        <v>#DIV/0!</v>
      </c>
      <c r="AB33" s="9" t="e">
        <f t="shared" si="9"/>
        <v>#DIV/0!</v>
      </c>
      <c r="AC33" s="7"/>
      <c r="AD33" s="7">
        <f t="shared" si="1"/>
        <v>0</v>
      </c>
      <c r="AE33" s="8" t="e">
        <f t="shared" si="10"/>
        <v>#DIV/0!</v>
      </c>
      <c r="AF33" s="9" t="e">
        <f t="shared" si="12"/>
        <v>#DIV/0!</v>
      </c>
      <c r="AG33" s="7">
        <f t="shared" si="11"/>
        <v>1</v>
      </c>
      <c r="AH33" s="7"/>
      <c r="AI33" s="7"/>
      <c r="AL33" s="12"/>
    </row>
    <row r="34" spans="1:38" s="6" customFormat="1" ht="13.5">
      <c r="A34" s="6">
        <v>32</v>
      </c>
      <c r="B34" s="6">
        <f>'名簿'!B32</f>
        <v>0</v>
      </c>
      <c r="C34" s="2"/>
      <c r="D34" s="2"/>
      <c r="E34" s="2"/>
      <c r="F34" s="2"/>
      <c r="G34" s="2"/>
      <c r="H34" s="2"/>
      <c r="I34" s="11"/>
      <c r="J34" s="11"/>
      <c r="K34" s="11"/>
      <c r="L34" s="11"/>
      <c r="M34" s="11"/>
      <c r="N34" s="11"/>
      <c r="O34" s="11"/>
      <c r="P34" s="11"/>
      <c r="Q34" s="11"/>
      <c r="R34" s="7">
        <f t="shared" si="2"/>
        <v>0</v>
      </c>
      <c r="S34" s="8" t="e">
        <f t="shared" si="3"/>
        <v>#DIV/0!</v>
      </c>
      <c r="T34" s="9" t="e">
        <f t="shared" si="4"/>
        <v>#DIV/0!</v>
      </c>
      <c r="U34" s="7"/>
      <c r="V34" s="7">
        <f t="shared" si="5"/>
        <v>0</v>
      </c>
      <c r="W34" s="8" t="e">
        <f t="shared" si="6"/>
        <v>#DIV/0!</v>
      </c>
      <c r="X34" s="9" t="e">
        <f t="shared" si="7"/>
        <v>#DIV/0!</v>
      </c>
      <c r="Y34" s="7"/>
      <c r="Z34" s="7">
        <f t="shared" si="0"/>
        <v>0</v>
      </c>
      <c r="AA34" s="8" t="e">
        <f t="shared" si="8"/>
        <v>#DIV/0!</v>
      </c>
      <c r="AB34" s="9" t="e">
        <f t="shared" si="9"/>
        <v>#DIV/0!</v>
      </c>
      <c r="AC34" s="7"/>
      <c r="AD34" s="7">
        <f t="shared" si="1"/>
        <v>0</v>
      </c>
      <c r="AE34" s="8" t="e">
        <f t="shared" si="10"/>
        <v>#DIV/0!</v>
      </c>
      <c r="AF34" s="9" t="e">
        <f t="shared" si="12"/>
        <v>#DIV/0!</v>
      </c>
      <c r="AG34" s="7">
        <f t="shared" si="11"/>
        <v>1</v>
      </c>
      <c r="AH34" s="7"/>
      <c r="AI34" s="7"/>
      <c r="AL34" s="12"/>
    </row>
    <row r="35" spans="1:38" s="6" customFormat="1" ht="13.5">
      <c r="A35" s="6">
        <v>33</v>
      </c>
      <c r="B35" s="6">
        <f>'名簿'!B33</f>
        <v>0</v>
      </c>
      <c r="C35" s="2"/>
      <c r="D35" s="2"/>
      <c r="E35" s="2"/>
      <c r="F35" s="2"/>
      <c r="G35" s="2"/>
      <c r="H35" s="2"/>
      <c r="I35" s="11"/>
      <c r="J35" s="11"/>
      <c r="K35" s="11"/>
      <c r="L35" s="11"/>
      <c r="M35" s="11"/>
      <c r="N35" s="11"/>
      <c r="O35" s="11"/>
      <c r="P35" s="11"/>
      <c r="Q35" s="11"/>
      <c r="R35" s="7">
        <f t="shared" si="2"/>
        <v>0</v>
      </c>
      <c r="S35" s="8" t="e">
        <f t="shared" si="3"/>
        <v>#DIV/0!</v>
      </c>
      <c r="T35" s="9" t="e">
        <f t="shared" si="4"/>
        <v>#DIV/0!</v>
      </c>
      <c r="U35" s="7"/>
      <c r="V35" s="7">
        <f t="shared" si="5"/>
        <v>0</v>
      </c>
      <c r="W35" s="8" t="e">
        <f t="shared" si="6"/>
        <v>#DIV/0!</v>
      </c>
      <c r="X35" s="9" t="e">
        <f t="shared" si="7"/>
        <v>#DIV/0!</v>
      </c>
      <c r="Y35" s="7"/>
      <c r="Z35" s="7">
        <f t="shared" si="0"/>
        <v>0</v>
      </c>
      <c r="AA35" s="8" t="e">
        <f t="shared" si="8"/>
        <v>#DIV/0!</v>
      </c>
      <c r="AB35" s="9" t="e">
        <f t="shared" si="9"/>
        <v>#DIV/0!</v>
      </c>
      <c r="AC35" s="7"/>
      <c r="AD35" s="7">
        <f t="shared" si="1"/>
        <v>0</v>
      </c>
      <c r="AE35" s="8" t="e">
        <f t="shared" si="10"/>
        <v>#DIV/0!</v>
      </c>
      <c r="AF35" s="9" t="e">
        <f t="shared" si="12"/>
        <v>#DIV/0!</v>
      </c>
      <c r="AG35" s="7">
        <f t="shared" si="11"/>
        <v>1</v>
      </c>
      <c r="AH35" s="7"/>
      <c r="AI35" s="7"/>
      <c r="AL35" s="12"/>
    </row>
    <row r="36" spans="1:38" s="6" customFormat="1" ht="13.5">
      <c r="A36" s="6">
        <v>34</v>
      </c>
      <c r="B36" s="6">
        <f>'名簿'!B34</f>
        <v>0</v>
      </c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7">
        <f t="shared" si="2"/>
        <v>0</v>
      </c>
      <c r="S36" s="8" t="e">
        <f t="shared" si="3"/>
        <v>#DIV/0!</v>
      </c>
      <c r="T36" s="9" t="e">
        <f t="shared" si="4"/>
        <v>#DIV/0!</v>
      </c>
      <c r="U36" s="7"/>
      <c r="V36" s="7">
        <f t="shared" si="5"/>
        <v>0</v>
      </c>
      <c r="W36" s="8" t="e">
        <f t="shared" si="6"/>
        <v>#DIV/0!</v>
      </c>
      <c r="X36" s="9" t="e">
        <f t="shared" si="7"/>
        <v>#DIV/0!</v>
      </c>
      <c r="Y36" s="7"/>
      <c r="Z36" s="7">
        <f t="shared" si="0"/>
        <v>0</v>
      </c>
      <c r="AA36" s="8" t="e">
        <f t="shared" si="8"/>
        <v>#DIV/0!</v>
      </c>
      <c r="AB36" s="9" t="e">
        <f t="shared" si="9"/>
        <v>#DIV/0!</v>
      </c>
      <c r="AC36" s="7"/>
      <c r="AD36" s="7">
        <f t="shared" si="1"/>
        <v>0</v>
      </c>
      <c r="AE36" s="8" t="e">
        <f t="shared" si="10"/>
        <v>#DIV/0!</v>
      </c>
      <c r="AF36" s="9" t="e">
        <f t="shared" si="12"/>
        <v>#DIV/0!</v>
      </c>
      <c r="AG36" s="7">
        <f t="shared" si="11"/>
        <v>1</v>
      </c>
      <c r="AH36" s="7"/>
      <c r="AI36" s="7"/>
      <c r="AL36" s="12"/>
    </row>
    <row r="37" spans="1:38" s="6" customFormat="1" ht="13.5">
      <c r="A37" s="6">
        <v>35</v>
      </c>
      <c r="B37" s="6">
        <f>'名簿'!B35</f>
        <v>0</v>
      </c>
      <c r="C37" s="10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7">
        <f t="shared" si="2"/>
        <v>0</v>
      </c>
      <c r="S37" s="8" t="e">
        <f t="shared" si="3"/>
        <v>#DIV/0!</v>
      </c>
      <c r="T37" s="9" t="e">
        <f t="shared" si="4"/>
        <v>#DIV/0!</v>
      </c>
      <c r="U37" s="7"/>
      <c r="V37" s="7">
        <f t="shared" si="5"/>
        <v>0</v>
      </c>
      <c r="W37" s="8" t="e">
        <f t="shared" si="6"/>
        <v>#DIV/0!</v>
      </c>
      <c r="X37" s="9" t="e">
        <f t="shared" si="7"/>
        <v>#DIV/0!</v>
      </c>
      <c r="Y37" s="7"/>
      <c r="Z37" s="7">
        <f t="shared" si="0"/>
        <v>0</v>
      </c>
      <c r="AA37" s="8" t="e">
        <f t="shared" si="8"/>
        <v>#DIV/0!</v>
      </c>
      <c r="AB37" s="9" t="e">
        <f t="shared" si="9"/>
        <v>#DIV/0!</v>
      </c>
      <c r="AC37" s="7"/>
      <c r="AD37" s="7">
        <f t="shared" si="1"/>
        <v>0</v>
      </c>
      <c r="AE37" s="8" t="e">
        <f t="shared" si="10"/>
        <v>#DIV/0!</v>
      </c>
      <c r="AF37" s="9" t="e">
        <f t="shared" si="12"/>
        <v>#DIV/0!</v>
      </c>
      <c r="AG37" s="7">
        <f t="shared" si="11"/>
        <v>1</v>
      </c>
      <c r="AH37" s="7"/>
      <c r="AI37" s="7"/>
      <c r="AL37" s="12"/>
    </row>
    <row r="38" spans="1:38" s="6" customFormat="1" ht="13.5">
      <c r="A38" s="6">
        <v>36</v>
      </c>
      <c r="B38" s="6">
        <f>'名簿'!B36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7">
        <f t="shared" si="2"/>
        <v>0</v>
      </c>
      <c r="S38" s="8" t="e">
        <f t="shared" si="3"/>
        <v>#DIV/0!</v>
      </c>
      <c r="T38" s="9" t="e">
        <f t="shared" si="4"/>
        <v>#DIV/0!</v>
      </c>
      <c r="U38" s="7"/>
      <c r="V38" s="7">
        <f t="shared" si="5"/>
        <v>0</v>
      </c>
      <c r="W38" s="8" t="e">
        <f t="shared" si="6"/>
        <v>#DIV/0!</v>
      </c>
      <c r="X38" s="9" t="e">
        <f t="shared" si="7"/>
        <v>#DIV/0!</v>
      </c>
      <c r="Y38" s="7"/>
      <c r="Z38" s="7">
        <f t="shared" si="0"/>
        <v>0</v>
      </c>
      <c r="AA38" s="8" t="e">
        <f t="shared" si="8"/>
        <v>#DIV/0!</v>
      </c>
      <c r="AB38" s="9" t="e">
        <f t="shared" si="9"/>
        <v>#DIV/0!</v>
      </c>
      <c r="AC38" s="7"/>
      <c r="AD38" s="7">
        <f t="shared" si="1"/>
        <v>0</v>
      </c>
      <c r="AE38" s="8" t="e">
        <f t="shared" si="10"/>
        <v>#DIV/0!</v>
      </c>
      <c r="AF38" s="9" t="e">
        <f t="shared" si="12"/>
        <v>#DIV/0!</v>
      </c>
      <c r="AG38" s="7">
        <f t="shared" si="11"/>
        <v>1</v>
      </c>
      <c r="AH38" s="7"/>
      <c r="AI38" s="7"/>
      <c r="AL38" s="12"/>
    </row>
    <row r="39" spans="1:38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7">
        <f t="shared" si="2"/>
        <v>0</v>
      </c>
      <c r="S39" s="8" t="e">
        <f t="shared" si="3"/>
        <v>#DIV/0!</v>
      </c>
      <c r="T39" s="9" t="e">
        <f t="shared" si="4"/>
        <v>#DIV/0!</v>
      </c>
      <c r="U39" s="7"/>
      <c r="V39" s="7">
        <f t="shared" si="5"/>
        <v>0</v>
      </c>
      <c r="W39" s="8" t="e">
        <f t="shared" si="6"/>
        <v>#DIV/0!</v>
      </c>
      <c r="X39" s="9" t="e">
        <f t="shared" si="7"/>
        <v>#DIV/0!</v>
      </c>
      <c r="Y39" s="7"/>
      <c r="Z39" s="7">
        <f t="shared" si="0"/>
        <v>0</v>
      </c>
      <c r="AA39" s="8" t="e">
        <f t="shared" si="8"/>
        <v>#DIV/0!</v>
      </c>
      <c r="AB39" s="9" t="e">
        <f t="shared" si="9"/>
        <v>#DIV/0!</v>
      </c>
      <c r="AC39" s="7"/>
      <c r="AD39" s="7">
        <f t="shared" si="1"/>
        <v>0</v>
      </c>
      <c r="AE39" s="8" t="e">
        <f t="shared" si="10"/>
        <v>#DIV/0!</v>
      </c>
      <c r="AF39" s="9" t="e">
        <f t="shared" si="12"/>
        <v>#DIV/0!</v>
      </c>
      <c r="AG39" s="7">
        <f t="shared" si="11"/>
        <v>1</v>
      </c>
      <c r="AH39" s="7"/>
      <c r="AI39" s="7"/>
      <c r="AL39" s="12"/>
    </row>
    <row r="40" spans="1:38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7">
        <f t="shared" si="2"/>
        <v>0</v>
      </c>
      <c r="S40" s="8" t="e">
        <f t="shared" si="3"/>
        <v>#DIV/0!</v>
      </c>
      <c r="T40" s="9" t="e">
        <f t="shared" si="4"/>
        <v>#DIV/0!</v>
      </c>
      <c r="U40" s="7"/>
      <c r="V40" s="7">
        <f t="shared" si="5"/>
        <v>0</v>
      </c>
      <c r="W40" s="8" t="e">
        <f t="shared" si="6"/>
        <v>#DIV/0!</v>
      </c>
      <c r="X40" s="9" t="e">
        <f t="shared" si="7"/>
        <v>#DIV/0!</v>
      </c>
      <c r="Y40" s="7"/>
      <c r="Z40" s="7">
        <f t="shared" si="0"/>
        <v>0</v>
      </c>
      <c r="AA40" s="8" t="e">
        <f t="shared" si="8"/>
        <v>#DIV/0!</v>
      </c>
      <c r="AB40" s="9" t="e">
        <f t="shared" si="9"/>
        <v>#DIV/0!</v>
      </c>
      <c r="AC40" s="7"/>
      <c r="AD40" s="7">
        <f t="shared" si="1"/>
        <v>0</v>
      </c>
      <c r="AE40" s="8" t="e">
        <f t="shared" si="10"/>
        <v>#DIV/0!</v>
      </c>
      <c r="AF40" s="9" t="e">
        <f t="shared" si="12"/>
        <v>#DIV/0!</v>
      </c>
      <c r="AG40" s="7">
        <f t="shared" si="11"/>
        <v>1</v>
      </c>
      <c r="AH40" s="7"/>
      <c r="AI40" s="7"/>
      <c r="AL40" s="12"/>
    </row>
    <row r="41" spans="1:38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7">
        <f t="shared" si="2"/>
        <v>0</v>
      </c>
      <c r="S41" s="8" t="e">
        <f t="shared" si="3"/>
        <v>#DIV/0!</v>
      </c>
      <c r="T41" s="9" t="e">
        <f t="shared" si="4"/>
        <v>#DIV/0!</v>
      </c>
      <c r="U41" s="7"/>
      <c r="V41" s="7">
        <f t="shared" si="5"/>
        <v>0</v>
      </c>
      <c r="W41" s="8" t="e">
        <f t="shared" si="6"/>
        <v>#DIV/0!</v>
      </c>
      <c r="X41" s="9" t="e">
        <f t="shared" si="7"/>
        <v>#DIV/0!</v>
      </c>
      <c r="Y41" s="7"/>
      <c r="Z41" s="7">
        <f t="shared" si="0"/>
        <v>0</v>
      </c>
      <c r="AA41" s="8" t="e">
        <f t="shared" si="8"/>
        <v>#DIV/0!</v>
      </c>
      <c r="AB41" s="9" t="e">
        <f t="shared" si="9"/>
        <v>#DIV/0!</v>
      </c>
      <c r="AC41" s="7"/>
      <c r="AD41" s="7">
        <f t="shared" si="1"/>
        <v>0</v>
      </c>
      <c r="AE41" s="8" t="e">
        <f t="shared" si="10"/>
        <v>#DIV/0!</v>
      </c>
      <c r="AF41" s="9" t="e">
        <f t="shared" si="12"/>
        <v>#DIV/0!</v>
      </c>
      <c r="AG41" s="7">
        <f t="shared" si="11"/>
        <v>1</v>
      </c>
      <c r="AH41" s="7"/>
      <c r="AI41" s="7"/>
      <c r="AL41" s="12"/>
    </row>
    <row r="42" spans="1:38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">
        <f t="shared" si="2"/>
        <v>0</v>
      </c>
      <c r="S42" s="8" t="e">
        <f t="shared" si="3"/>
        <v>#DIV/0!</v>
      </c>
      <c r="T42" s="9" t="e">
        <f t="shared" si="4"/>
        <v>#DIV/0!</v>
      </c>
      <c r="U42" s="7"/>
      <c r="V42" s="7">
        <f t="shared" si="5"/>
        <v>0</v>
      </c>
      <c r="W42" s="8" t="e">
        <f t="shared" si="6"/>
        <v>#DIV/0!</v>
      </c>
      <c r="X42" s="9" t="e">
        <f t="shared" si="7"/>
        <v>#DIV/0!</v>
      </c>
      <c r="Y42" s="7"/>
      <c r="Z42" s="7">
        <f t="shared" si="0"/>
        <v>0</v>
      </c>
      <c r="AA42" s="8" t="e">
        <f t="shared" si="8"/>
        <v>#DIV/0!</v>
      </c>
      <c r="AB42" s="9" t="e">
        <f t="shared" si="9"/>
        <v>#DIV/0!</v>
      </c>
      <c r="AC42" s="7"/>
      <c r="AD42" s="7">
        <f t="shared" si="1"/>
        <v>0</v>
      </c>
      <c r="AE42" s="8" t="e">
        <f t="shared" si="10"/>
        <v>#DIV/0!</v>
      </c>
      <c r="AF42" s="9" t="e">
        <f t="shared" si="12"/>
        <v>#DIV/0!</v>
      </c>
      <c r="AG42" s="7">
        <f t="shared" si="11"/>
        <v>1</v>
      </c>
      <c r="AH42" s="7"/>
      <c r="AI42" s="7"/>
      <c r="AL42" s="12"/>
    </row>
    <row r="43" spans="3:38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"/>
      <c r="S43" s="7"/>
      <c r="T43" s="9"/>
      <c r="U43" s="7"/>
      <c r="V43" s="7"/>
      <c r="W43" s="7"/>
      <c r="X43" s="9"/>
      <c r="Y43" s="7"/>
      <c r="Z43" s="7"/>
      <c r="AA43" s="7"/>
      <c r="AB43" s="9"/>
      <c r="AC43" s="7"/>
      <c r="AD43" s="7"/>
      <c r="AE43" s="8"/>
      <c r="AF43" s="9"/>
      <c r="AG43" s="7"/>
      <c r="AH43" s="7"/>
      <c r="AI43" s="7"/>
      <c r="AL43" s="12"/>
    </row>
  </sheetData>
  <sheetProtection sheet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pane xSplit="2" ySplit="1" topLeftCell="C2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I30" sqref="I30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17" width="6.625" style="16" customWidth="1"/>
    <col min="18" max="18" width="8.25390625" style="17" customWidth="1"/>
    <col min="19" max="19" width="6.75390625" style="17" customWidth="1"/>
    <col min="20" max="20" width="4.50390625" style="18" customWidth="1"/>
    <col min="21" max="21" width="4.50390625" style="17" customWidth="1"/>
    <col min="22" max="23" width="8.25390625" style="17" customWidth="1"/>
    <col min="24" max="24" width="4.50390625" style="18" customWidth="1"/>
    <col min="25" max="25" width="4.50390625" style="17" customWidth="1"/>
    <col min="26" max="27" width="8.625" style="17" customWidth="1"/>
    <col min="28" max="28" width="4.50390625" style="18" customWidth="1"/>
    <col min="29" max="29" width="4.50390625" style="17" customWidth="1"/>
    <col min="30" max="30" width="6.625" style="17" customWidth="1"/>
    <col min="31" max="31" width="6.625" style="19" customWidth="1"/>
    <col min="32" max="32" width="4.625" style="18" customWidth="1"/>
    <col min="33" max="35" width="4.625" style="17" customWidth="1"/>
    <col min="36" max="36" width="9.00390625" style="15" customWidth="1"/>
    <col min="37" max="37" width="6.625" style="15" customWidth="1"/>
    <col min="38" max="38" width="6.625" style="20" customWidth="1"/>
    <col min="39" max="39" width="6.625" style="15" customWidth="1"/>
    <col min="40" max="16384" width="9.00390625" style="15" customWidth="1"/>
  </cols>
  <sheetData>
    <row r="1" spans="1:38" s="6" customFormat="1" ht="67.5">
      <c r="A1" s="1" t="s">
        <v>3</v>
      </c>
      <c r="B1" s="6" t="s">
        <v>1</v>
      </c>
      <c r="C1" s="2" t="s">
        <v>88</v>
      </c>
      <c r="D1" s="2" t="s">
        <v>89</v>
      </c>
      <c r="E1" s="2" t="s">
        <v>16</v>
      </c>
      <c r="F1" s="2" t="s">
        <v>149</v>
      </c>
      <c r="G1" s="2" t="s">
        <v>14</v>
      </c>
      <c r="H1" s="2" t="s">
        <v>95</v>
      </c>
      <c r="I1" s="2" t="s">
        <v>96</v>
      </c>
      <c r="J1" s="2" t="s">
        <v>14</v>
      </c>
      <c r="K1" s="2" t="s">
        <v>16</v>
      </c>
      <c r="L1" s="2" t="s">
        <v>15</v>
      </c>
      <c r="M1" s="2"/>
      <c r="N1" s="2"/>
      <c r="O1" s="2"/>
      <c r="P1" s="2"/>
      <c r="Q1" s="2"/>
      <c r="R1" s="3" t="s">
        <v>15</v>
      </c>
      <c r="S1" s="3" t="s">
        <v>39</v>
      </c>
      <c r="T1" s="4" t="s">
        <v>12</v>
      </c>
      <c r="U1" s="3" t="s">
        <v>138</v>
      </c>
      <c r="V1" s="3" t="s">
        <v>16</v>
      </c>
      <c r="W1" s="3" t="s">
        <v>148</v>
      </c>
      <c r="X1" s="4" t="s">
        <v>13</v>
      </c>
      <c r="Y1" s="3" t="s">
        <v>138</v>
      </c>
      <c r="Z1" s="3" t="s">
        <v>14</v>
      </c>
      <c r="AA1" s="3" t="s">
        <v>38</v>
      </c>
      <c r="AB1" s="4" t="s">
        <v>14</v>
      </c>
      <c r="AC1" s="3" t="s">
        <v>138</v>
      </c>
      <c r="AD1" s="3" t="s">
        <v>5</v>
      </c>
      <c r="AE1" s="5" t="s">
        <v>35</v>
      </c>
      <c r="AF1" s="4" t="s">
        <v>0</v>
      </c>
      <c r="AG1" s="3" t="s">
        <v>2</v>
      </c>
      <c r="AH1" s="1" t="s">
        <v>139</v>
      </c>
      <c r="AI1" s="3"/>
      <c r="AL1" s="12"/>
    </row>
    <row r="2" spans="1:38" s="6" customFormat="1" ht="13.5">
      <c r="A2" s="1"/>
      <c r="B2" s="6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>
        <f>SUMIF($C$1:$Q$1,"*思考",C2:Q2)</f>
        <v>0</v>
      </c>
      <c r="S2" s="8" t="e">
        <f>R2/$R$2</f>
        <v>#DIV/0!</v>
      </c>
      <c r="T2" s="4"/>
      <c r="U2" s="3">
        <f>COUNTIF($T$3:$T$50,"◎")</f>
        <v>0</v>
      </c>
      <c r="V2" s="7">
        <f>SUMIF($C$1:$Q$1,"*表現処理",C2:Q2)</f>
        <v>0</v>
      </c>
      <c r="W2" s="8" t="e">
        <f>V2/$V$2</f>
        <v>#DIV/0!</v>
      </c>
      <c r="X2" s="4"/>
      <c r="Y2" s="3">
        <f>COUNTIF($X$3:$X$50,"◎")</f>
        <v>0</v>
      </c>
      <c r="Z2" s="7">
        <f aca="true" t="shared" si="0" ref="Z2:Z42">SUMIF($C$1:$Q$1,"*知識理解",C2:Q2)</f>
        <v>0</v>
      </c>
      <c r="AA2" s="8" t="e">
        <f>Z2/$Z$2</f>
        <v>#DIV/0!</v>
      </c>
      <c r="AB2" s="4"/>
      <c r="AC2" s="3">
        <f>COUNTIF($AB$3:$AB$50,"◎")</f>
        <v>0</v>
      </c>
      <c r="AD2" s="7">
        <f aca="true" t="shared" si="1" ref="AD2:AD42">SUM(C2:Q2)</f>
        <v>0</v>
      </c>
      <c r="AE2" s="8" t="e">
        <f>AD2/$AD$2</f>
        <v>#DIV/0!</v>
      </c>
      <c r="AF2" s="4"/>
      <c r="AG2" s="3"/>
      <c r="AH2" s="6">
        <f>COUNTIF($AF$3:$AF$50,"a")</f>
        <v>0</v>
      </c>
      <c r="AI2" s="3"/>
      <c r="AL2" s="12"/>
    </row>
    <row r="3" spans="1:38" s="6" customFormat="1" ht="13.5">
      <c r="A3" s="6">
        <v>1</v>
      </c>
      <c r="B3" s="6">
        <f>'名簿'!B1</f>
        <v>0</v>
      </c>
      <c r="C3" s="2"/>
      <c r="D3" s="2"/>
      <c r="E3" s="2"/>
      <c r="F3" s="10"/>
      <c r="G3" s="10"/>
      <c r="H3" s="11"/>
      <c r="I3" s="11"/>
      <c r="J3" s="10"/>
      <c r="K3" s="10"/>
      <c r="L3" s="10"/>
      <c r="M3" s="10"/>
      <c r="N3" s="10"/>
      <c r="O3" s="10"/>
      <c r="P3" s="10"/>
      <c r="Q3" s="10"/>
      <c r="R3" s="7">
        <f aca="true" t="shared" si="2" ref="R3:R42">SUMIF($C$1:$Q$1,"*思考",C3:Q3)</f>
        <v>0</v>
      </c>
      <c r="S3" s="8" t="e">
        <f aca="true" t="shared" si="3" ref="S3:S42">R3/$R$2</f>
        <v>#DIV/0!</v>
      </c>
      <c r="T3" s="9" t="e">
        <f aca="true" t="shared" si="4" ref="T3:T42">VLOOKUP(S3,$AL$5:$AM$8,2)</f>
        <v>#DIV/0!</v>
      </c>
      <c r="U3" s="3">
        <f>COUNTIF($T$3:$T$50,"○")</f>
        <v>0</v>
      </c>
      <c r="V3" s="7">
        <f aca="true" t="shared" si="5" ref="V3:V42">SUMIF($C$1:$Q$1,"*表現処理",C3:Q3)</f>
        <v>0</v>
      </c>
      <c r="W3" s="8" t="e">
        <f aca="true" t="shared" si="6" ref="W3:W42">V3/$V$2</f>
        <v>#DIV/0!</v>
      </c>
      <c r="X3" s="9" t="e">
        <f aca="true" t="shared" si="7" ref="X3:X42">VLOOKUP(W3,$AL$5:$AM$8,2)</f>
        <v>#DIV/0!</v>
      </c>
      <c r="Y3" s="3">
        <f>COUNTIF($X$3:$X$50,"○")</f>
        <v>0</v>
      </c>
      <c r="Z3" s="7">
        <f t="shared" si="0"/>
        <v>0</v>
      </c>
      <c r="AA3" s="8" t="e">
        <f aca="true" t="shared" si="8" ref="AA3:AA42">Z3/$Z$2</f>
        <v>#DIV/0!</v>
      </c>
      <c r="AB3" s="9" t="e">
        <f aca="true" t="shared" si="9" ref="AB3:AB42">VLOOKUP(AA3,$AL$5:$AM$8,2)</f>
        <v>#DIV/0!</v>
      </c>
      <c r="AC3" s="3">
        <f>COUNTIF($AB$3:$AB$50,"○")</f>
        <v>0</v>
      </c>
      <c r="AD3" s="7">
        <f t="shared" si="1"/>
        <v>0</v>
      </c>
      <c r="AE3" s="8" t="e">
        <f aca="true" t="shared" si="10" ref="AE3:AE42">AD3/$AD$2</f>
        <v>#DIV/0!</v>
      </c>
      <c r="AF3" s="9" t="e">
        <f>VLOOKUP(AE3,$AL$10:$AM$13,2)</f>
        <v>#DIV/0!</v>
      </c>
      <c r="AG3" s="7">
        <f aca="true" t="shared" si="11" ref="AG3:AG42">RANK(AD3,$AD$3:$AD$42)</f>
        <v>1</v>
      </c>
      <c r="AH3" s="6">
        <f>COUNTIF($AF$3:$AF$50,"b")</f>
        <v>0</v>
      </c>
      <c r="AI3" s="7"/>
      <c r="AL3" s="12"/>
    </row>
    <row r="4" spans="1:38" s="6" customFormat="1" ht="13.5">
      <c r="A4" s="6">
        <v>2</v>
      </c>
      <c r="B4" s="6">
        <f>'名簿'!B2</f>
        <v>0</v>
      </c>
      <c r="C4" s="2"/>
      <c r="D4" s="2"/>
      <c r="E4" s="2"/>
      <c r="F4" s="10"/>
      <c r="G4" s="10"/>
      <c r="H4" s="11"/>
      <c r="I4" s="11"/>
      <c r="J4" s="10"/>
      <c r="K4" s="10"/>
      <c r="L4" s="10"/>
      <c r="M4" s="10"/>
      <c r="N4" s="10"/>
      <c r="O4" s="10"/>
      <c r="P4" s="10"/>
      <c r="Q4" s="10"/>
      <c r="R4" s="7">
        <f t="shared" si="2"/>
        <v>0</v>
      </c>
      <c r="S4" s="8" t="e">
        <f t="shared" si="3"/>
        <v>#DIV/0!</v>
      </c>
      <c r="T4" s="9" t="e">
        <f t="shared" si="4"/>
        <v>#DIV/0!</v>
      </c>
      <c r="U4" s="3">
        <f>COUNTIF($T$3:$T$50,"△")</f>
        <v>0</v>
      </c>
      <c r="V4" s="7">
        <f t="shared" si="5"/>
        <v>0</v>
      </c>
      <c r="W4" s="8" t="e">
        <f t="shared" si="6"/>
        <v>#DIV/0!</v>
      </c>
      <c r="X4" s="9" t="e">
        <f t="shared" si="7"/>
        <v>#DIV/0!</v>
      </c>
      <c r="Y4" s="3">
        <f>COUNTIF($X$3:$X$50,"△")</f>
        <v>0</v>
      </c>
      <c r="Z4" s="7">
        <f t="shared" si="0"/>
        <v>0</v>
      </c>
      <c r="AA4" s="8" t="e">
        <f t="shared" si="8"/>
        <v>#DIV/0!</v>
      </c>
      <c r="AB4" s="9" t="e">
        <f t="shared" si="9"/>
        <v>#DIV/0!</v>
      </c>
      <c r="AC4" s="3">
        <f>COUNTIF($AB$3:$AB$50,"△")</f>
        <v>0</v>
      </c>
      <c r="AD4" s="7">
        <f t="shared" si="1"/>
        <v>0</v>
      </c>
      <c r="AE4" s="8" t="e">
        <f t="shared" si="10"/>
        <v>#DIV/0!</v>
      </c>
      <c r="AF4" s="9" t="e">
        <f aca="true" t="shared" si="12" ref="AF4:AF42">VLOOKUP(AE4,$AL$10:$AM$13,2)</f>
        <v>#DIV/0!</v>
      </c>
      <c r="AG4" s="7">
        <f t="shared" si="11"/>
        <v>1</v>
      </c>
      <c r="AH4" s="6">
        <f>COUNTIF($AF$3:$AF$50,"c")</f>
        <v>0</v>
      </c>
      <c r="AI4" s="7"/>
      <c r="AL4" s="12"/>
    </row>
    <row r="5" spans="1:39" s="6" customFormat="1" ht="13.5">
      <c r="A5" s="6">
        <v>3</v>
      </c>
      <c r="B5" s="6">
        <f>'名簿'!B3</f>
        <v>0</v>
      </c>
      <c r="C5" s="2"/>
      <c r="D5" s="2"/>
      <c r="E5" s="2"/>
      <c r="F5" s="10"/>
      <c r="G5" s="10"/>
      <c r="H5" s="11"/>
      <c r="I5" s="11"/>
      <c r="J5" s="10"/>
      <c r="K5" s="10"/>
      <c r="L5" s="10"/>
      <c r="M5" s="10"/>
      <c r="N5" s="10"/>
      <c r="O5" s="10"/>
      <c r="P5" s="10"/>
      <c r="Q5" s="10"/>
      <c r="R5" s="7">
        <f t="shared" si="2"/>
        <v>0</v>
      </c>
      <c r="S5" s="8" t="e">
        <f t="shared" si="3"/>
        <v>#DIV/0!</v>
      </c>
      <c r="T5" s="9" t="e">
        <f t="shared" si="4"/>
        <v>#DIV/0!</v>
      </c>
      <c r="U5" s="7"/>
      <c r="V5" s="7">
        <f t="shared" si="5"/>
        <v>0</v>
      </c>
      <c r="W5" s="8" t="e">
        <f t="shared" si="6"/>
        <v>#DIV/0!</v>
      </c>
      <c r="X5" s="9" t="e">
        <f t="shared" si="7"/>
        <v>#DIV/0!</v>
      </c>
      <c r="Y5" s="7"/>
      <c r="Z5" s="7">
        <f t="shared" si="0"/>
        <v>0</v>
      </c>
      <c r="AA5" s="8" t="e">
        <f t="shared" si="8"/>
        <v>#DIV/0!</v>
      </c>
      <c r="AB5" s="9" t="e">
        <f t="shared" si="9"/>
        <v>#DIV/0!</v>
      </c>
      <c r="AC5" s="7"/>
      <c r="AD5" s="7">
        <f t="shared" si="1"/>
        <v>0</v>
      </c>
      <c r="AE5" s="8" t="e">
        <f t="shared" si="10"/>
        <v>#DIV/0!</v>
      </c>
      <c r="AF5" s="9" t="e">
        <f t="shared" si="12"/>
        <v>#DIV/0!</v>
      </c>
      <c r="AG5" s="7">
        <f t="shared" si="11"/>
        <v>1</v>
      </c>
      <c r="AH5" s="7"/>
      <c r="AI5" s="7"/>
      <c r="AL5" s="13">
        <v>0</v>
      </c>
      <c r="AM5" s="14" t="s">
        <v>50</v>
      </c>
    </row>
    <row r="6" spans="1:39" s="6" customFormat="1" ht="13.5">
      <c r="A6" s="6">
        <v>4</v>
      </c>
      <c r="B6" s="6">
        <f>'名簿'!B4</f>
        <v>0</v>
      </c>
      <c r="C6" s="2"/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7">
        <f t="shared" si="2"/>
        <v>0</v>
      </c>
      <c r="S6" s="8" t="e">
        <f t="shared" si="3"/>
        <v>#DIV/0!</v>
      </c>
      <c r="T6" s="9" t="e">
        <f t="shared" si="4"/>
        <v>#DIV/0!</v>
      </c>
      <c r="U6" s="7"/>
      <c r="V6" s="7">
        <f t="shared" si="5"/>
        <v>0</v>
      </c>
      <c r="W6" s="8" t="e">
        <f t="shared" si="6"/>
        <v>#DIV/0!</v>
      </c>
      <c r="X6" s="9" t="e">
        <f t="shared" si="7"/>
        <v>#DIV/0!</v>
      </c>
      <c r="Y6" s="7"/>
      <c r="Z6" s="7">
        <f t="shared" si="0"/>
        <v>0</v>
      </c>
      <c r="AA6" s="8" t="e">
        <f t="shared" si="8"/>
        <v>#DIV/0!</v>
      </c>
      <c r="AB6" s="9" t="e">
        <f t="shared" si="9"/>
        <v>#DIV/0!</v>
      </c>
      <c r="AC6" s="7"/>
      <c r="AD6" s="7">
        <f t="shared" si="1"/>
        <v>0</v>
      </c>
      <c r="AE6" s="8" t="e">
        <f t="shared" si="10"/>
        <v>#DIV/0!</v>
      </c>
      <c r="AF6" s="9" t="e">
        <f t="shared" si="12"/>
        <v>#DIV/0!</v>
      </c>
      <c r="AG6" s="7">
        <f t="shared" si="11"/>
        <v>1</v>
      </c>
      <c r="AH6" s="7"/>
      <c r="AI6" s="7"/>
      <c r="AL6" s="13">
        <v>0.01</v>
      </c>
      <c r="AM6" s="14" t="s">
        <v>132</v>
      </c>
    </row>
    <row r="7" spans="1:39" s="6" customFormat="1" ht="13.5">
      <c r="A7" s="6">
        <v>5</v>
      </c>
      <c r="B7" s="6">
        <f>'名簿'!B5</f>
        <v>0</v>
      </c>
      <c r="C7" s="2"/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7">
        <f t="shared" si="2"/>
        <v>0</v>
      </c>
      <c r="S7" s="8" t="e">
        <f t="shared" si="3"/>
        <v>#DIV/0!</v>
      </c>
      <c r="T7" s="9" t="e">
        <f t="shared" si="4"/>
        <v>#DIV/0!</v>
      </c>
      <c r="U7" s="7"/>
      <c r="V7" s="7">
        <f t="shared" si="5"/>
        <v>0</v>
      </c>
      <c r="W7" s="8" t="e">
        <f t="shared" si="6"/>
        <v>#DIV/0!</v>
      </c>
      <c r="X7" s="9" t="e">
        <f t="shared" si="7"/>
        <v>#DIV/0!</v>
      </c>
      <c r="Y7" s="7"/>
      <c r="Z7" s="7">
        <f t="shared" si="0"/>
        <v>0</v>
      </c>
      <c r="AA7" s="8" t="e">
        <f t="shared" si="8"/>
        <v>#DIV/0!</v>
      </c>
      <c r="AB7" s="9" t="e">
        <f t="shared" si="9"/>
        <v>#DIV/0!</v>
      </c>
      <c r="AC7" s="7"/>
      <c r="AD7" s="7">
        <f t="shared" si="1"/>
        <v>0</v>
      </c>
      <c r="AE7" s="8" t="e">
        <f t="shared" si="10"/>
        <v>#DIV/0!</v>
      </c>
      <c r="AF7" s="9" t="e">
        <f t="shared" si="12"/>
        <v>#DIV/0!</v>
      </c>
      <c r="AG7" s="7">
        <f t="shared" si="11"/>
        <v>1</v>
      </c>
      <c r="AH7" s="7"/>
      <c r="AI7" s="7"/>
      <c r="AL7" s="13">
        <v>0.6</v>
      </c>
      <c r="AM7" s="14" t="s">
        <v>133</v>
      </c>
    </row>
    <row r="8" spans="1:39" s="6" customFormat="1" ht="13.5">
      <c r="A8" s="6">
        <v>6</v>
      </c>
      <c r="B8" s="6">
        <f>'名簿'!B6</f>
        <v>0</v>
      </c>
      <c r="C8" s="2"/>
      <c r="D8" s="2"/>
      <c r="E8" s="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">
        <f t="shared" si="2"/>
        <v>0</v>
      </c>
      <c r="S8" s="8" t="e">
        <f t="shared" si="3"/>
        <v>#DIV/0!</v>
      </c>
      <c r="T8" s="9" t="e">
        <f t="shared" si="4"/>
        <v>#DIV/0!</v>
      </c>
      <c r="U8" s="7"/>
      <c r="V8" s="7">
        <f t="shared" si="5"/>
        <v>0</v>
      </c>
      <c r="W8" s="8" t="e">
        <f t="shared" si="6"/>
        <v>#DIV/0!</v>
      </c>
      <c r="X8" s="9" t="e">
        <f t="shared" si="7"/>
        <v>#DIV/0!</v>
      </c>
      <c r="Y8" s="7"/>
      <c r="Z8" s="7">
        <f t="shared" si="0"/>
        <v>0</v>
      </c>
      <c r="AA8" s="8" t="e">
        <f t="shared" si="8"/>
        <v>#DIV/0!</v>
      </c>
      <c r="AB8" s="9" t="e">
        <f t="shared" si="9"/>
        <v>#DIV/0!</v>
      </c>
      <c r="AC8" s="7"/>
      <c r="AD8" s="7">
        <f t="shared" si="1"/>
        <v>0</v>
      </c>
      <c r="AE8" s="8" t="e">
        <f t="shared" si="10"/>
        <v>#DIV/0!</v>
      </c>
      <c r="AF8" s="9" t="e">
        <f t="shared" si="12"/>
        <v>#DIV/0!</v>
      </c>
      <c r="AG8" s="7">
        <f t="shared" si="11"/>
        <v>1</v>
      </c>
      <c r="AH8" s="7"/>
      <c r="AI8" s="7"/>
      <c r="AL8" s="13">
        <v>0.95</v>
      </c>
      <c r="AM8" s="14" t="s">
        <v>134</v>
      </c>
    </row>
    <row r="9" spans="1:38" s="6" customFormat="1" ht="13.5">
      <c r="A9" s="6">
        <v>7</v>
      </c>
      <c r="B9" s="6">
        <f>'名簿'!B7</f>
        <v>0</v>
      </c>
      <c r="C9" s="2"/>
      <c r="D9" s="2"/>
      <c r="E9" s="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7">
        <f t="shared" si="2"/>
        <v>0</v>
      </c>
      <c r="S9" s="8" t="e">
        <f t="shared" si="3"/>
        <v>#DIV/0!</v>
      </c>
      <c r="T9" s="9" t="e">
        <f t="shared" si="4"/>
        <v>#DIV/0!</v>
      </c>
      <c r="U9" s="7"/>
      <c r="V9" s="7">
        <f t="shared" si="5"/>
        <v>0</v>
      </c>
      <c r="W9" s="8" t="e">
        <f t="shared" si="6"/>
        <v>#DIV/0!</v>
      </c>
      <c r="X9" s="9" t="e">
        <f t="shared" si="7"/>
        <v>#DIV/0!</v>
      </c>
      <c r="Y9" s="7"/>
      <c r="Z9" s="7">
        <f t="shared" si="0"/>
        <v>0</v>
      </c>
      <c r="AA9" s="8" t="e">
        <f t="shared" si="8"/>
        <v>#DIV/0!</v>
      </c>
      <c r="AB9" s="9" t="e">
        <f t="shared" si="9"/>
        <v>#DIV/0!</v>
      </c>
      <c r="AC9" s="7"/>
      <c r="AD9" s="7">
        <f t="shared" si="1"/>
        <v>0</v>
      </c>
      <c r="AE9" s="8" t="e">
        <f t="shared" si="10"/>
        <v>#DIV/0!</v>
      </c>
      <c r="AF9" s="9" t="e">
        <f t="shared" si="12"/>
        <v>#DIV/0!</v>
      </c>
      <c r="AG9" s="7">
        <f t="shared" si="11"/>
        <v>1</v>
      </c>
      <c r="AH9" s="7"/>
      <c r="AI9" s="7"/>
      <c r="AL9" s="12"/>
    </row>
    <row r="10" spans="1:39" s="6" customFormat="1" ht="13.5">
      <c r="A10" s="6">
        <v>8</v>
      </c>
      <c r="B10" s="6">
        <f>'名簿'!B8</f>
        <v>0</v>
      </c>
      <c r="C10" s="2"/>
      <c r="D10" s="2"/>
      <c r="E10" s="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">
        <f t="shared" si="2"/>
        <v>0</v>
      </c>
      <c r="S10" s="8" t="e">
        <f t="shared" si="3"/>
        <v>#DIV/0!</v>
      </c>
      <c r="T10" s="9" t="e">
        <f t="shared" si="4"/>
        <v>#DIV/0!</v>
      </c>
      <c r="U10" s="7"/>
      <c r="V10" s="7">
        <f t="shared" si="5"/>
        <v>0</v>
      </c>
      <c r="W10" s="8" t="e">
        <f t="shared" si="6"/>
        <v>#DIV/0!</v>
      </c>
      <c r="X10" s="9" t="e">
        <f t="shared" si="7"/>
        <v>#DIV/0!</v>
      </c>
      <c r="Y10" s="7"/>
      <c r="Z10" s="7">
        <f t="shared" si="0"/>
        <v>0</v>
      </c>
      <c r="AA10" s="8" t="e">
        <f t="shared" si="8"/>
        <v>#DIV/0!</v>
      </c>
      <c r="AB10" s="9" t="e">
        <f t="shared" si="9"/>
        <v>#DIV/0!</v>
      </c>
      <c r="AC10" s="7"/>
      <c r="AD10" s="7">
        <f t="shared" si="1"/>
        <v>0</v>
      </c>
      <c r="AE10" s="8" t="e">
        <f t="shared" si="10"/>
        <v>#DIV/0!</v>
      </c>
      <c r="AF10" s="9" t="e">
        <f t="shared" si="12"/>
        <v>#DIV/0!</v>
      </c>
      <c r="AG10" s="7">
        <f t="shared" si="11"/>
        <v>1</v>
      </c>
      <c r="AH10" s="7"/>
      <c r="AI10" s="7"/>
      <c r="AL10" s="13">
        <v>0</v>
      </c>
      <c r="AM10" s="14" t="s">
        <v>50</v>
      </c>
    </row>
    <row r="11" spans="1:39" s="6" customFormat="1" ht="13.5">
      <c r="A11" s="6">
        <v>9</v>
      </c>
      <c r="B11" s="6">
        <f>'名簿'!B9</f>
        <v>0</v>
      </c>
      <c r="C11" s="2"/>
      <c r="D11" s="2"/>
      <c r="E11" s="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7">
        <f t="shared" si="2"/>
        <v>0</v>
      </c>
      <c r="S11" s="8" t="e">
        <f t="shared" si="3"/>
        <v>#DIV/0!</v>
      </c>
      <c r="T11" s="9" t="e">
        <f t="shared" si="4"/>
        <v>#DIV/0!</v>
      </c>
      <c r="U11" s="7"/>
      <c r="V11" s="7">
        <f t="shared" si="5"/>
        <v>0</v>
      </c>
      <c r="W11" s="8" t="e">
        <f t="shared" si="6"/>
        <v>#DIV/0!</v>
      </c>
      <c r="X11" s="9" t="e">
        <f t="shared" si="7"/>
        <v>#DIV/0!</v>
      </c>
      <c r="Y11" s="7"/>
      <c r="Z11" s="7">
        <f t="shared" si="0"/>
        <v>0</v>
      </c>
      <c r="AA11" s="8" t="e">
        <f t="shared" si="8"/>
        <v>#DIV/0!</v>
      </c>
      <c r="AB11" s="9" t="e">
        <f t="shared" si="9"/>
        <v>#DIV/0!</v>
      </c>
      <c r="AC11" s="7"/>
      <c r="AD11" s="7">
        <f t="shared" si="1"/>
        <v>0</v>
      </c>
      <c r="AE11" s="8" t="e">
        <f t="shared" si="10"/>
        <v>#DIV/0!</v>
      </c>
      <c r="AF11" s="9" t="e">
        <f t="shared" si="12"/>
        <v>#DIV/0!</v>
      </c>
      <c r="AG11" s="7">
        <f t="shared" si="11"/>
        <v>1</v>
      </c>
      <c r="AH11" s="7"/>
      <c r="AI11" s="7"/>
      <c r="AL11" s="13">
        <v>0.01</v>
      </c>
      <c r="AM11" s="14" t="s">
        <v>135</v>
      </c>
    </row>
    <row r="12" spans="1:39" s="6" customFormat="1" ht="13.5">
      <c r="A12" s="6">
        <v>10</v>
      </c>
      <c r="B12" s="6">
        <f>'名簿'!B10</f>
        <v>0</v>
      </c>
      <c r="C12" s="2"/>
      <c r="D12" s="2"/>
      <c r="E12" s="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">
        <f t="shared" si="2"/>
        <v>0</v>
      </c>
      <c r="S12" s="8" t="e">
        <f t="shared" si="3"/>
        <v>#DIV/0!</v>
      </c>
      <c r="T12" s="9" t="e">
        <f t="shared" si="4"/>
        <v>#DIV/0!</v>
      </c>
      <c r="U12" s="7"/>
      <c r="V12" s="7">
        <f t="shared" si="5"/>
        <v>0</v>
      </c>
      <c r="W12" s="8" t="e">
        <f t="shared" si="6"/>
        <v>#DIV/0!</v>
      </c>
      <c r="X12" s="9" t="e">
        <f t="shared" si="7"/>
        <v>#DIV/0!</v>
      </c>
      <c r="Y12" s="7"/>
      <c r="Z12" s="7">
        <f t="shared" si="0"/>
        <v>0</v>
      </c>
      <c r="AA12" s="8" t="e">
        <f t="shared" si="8"/>
        <v>#DIV/0!</v>
      </c>
      <c r="AB12" s="9" t="e">
        <f t="shared" si="9"/>
        <v>#DIV/0!</v>
      </c>
      <c r="AC12" s="7"/>
      <c r="AD12" s="7">
        <f t="shared" si="1"/>
        <v>0</v>
      </c>
      <c r="AE12" s="8" t="e">
        <f t="shared" si="10"/>
        <v>#DIV/0!</v>
      </c>
      <c r="AF12" s="9" t="e">
        <f t="shared" si="12"/>
        <v>#DIV/0!</v>
      </c>
      <c r="AG12" s="7">
        <f t="shared" si="11"/>
        <v>1</v>
      </c>
      <c r="AH12" s="7"/>
      <c r="AI12" s="7"/>
      <c r="AL12" s="13">
        <v>0.6</v>
      </c>
      <c r="AM12" s="14" t="s">
        <v>136</v>
      </c>
    </row>
    <row r="13" spans="1:39" s="6" customFormat="1" ht="13.5">
      <c r="A13" s="6">
        <v>11</v>
      </c>
      <c r="B13" s="6">
        <f>'名簿'!B11</f>
        <v>0</v>
      </c>
      <c r="C13" s="2"/>
      <c r="D13" s="2"/>
      <c r="E13" s="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7">
        <f t="shared" si="2"/>
        <v>0</v>
      </c>
      <c r="S13" s="8" t="e">
        <f t="shared" si="3"/>
        <v>#DIV/0!</v>
      </c>
      <c r="T13" s="9" t="e">
        <f t="shared" si="4"/>
        <v>#DIV/0!</v>
      </c>
      <c r="U13" s="7"/>
      <c r="V13" s="7">
        <f t="shared" si="5"/>
        <v>0</v>
      </c>
      <c r="W13" s="8" t="e">
        <f t="shared" si="6"/>
        <v>#DIV/0!</v>
      </c>
      <c r="X13" s="9" t="e">
        <f t="shared" si="7"/>
        <v>#DIV/0!</v>
      </c>
      <c r="Y13" s="7"/>
      <c r="Z13" s="7">
        <f t="shared" si="0"/>
        <v>0</v>
      </c>
      <c r="AA13" s="8" t="e">
        <f t="shared" si="8"/>
        <v>#DIV/0!</v>
      </c>
      <c r="AB13" s="9" t="e">
        <f t="shared" si="9"/>
        <v>#DIV/0!</v>
      </c>
      <c r="AC13" s="7"/>
      <c r="AD13" s="7">
        <f t="shared" si="1"/>
        <v>0</v>
      </c>
      <c r="AE13" s="8" t="e">
        <f t="shared" si="10"/>
        <v>#DIV/0!</v>
      </c>
      <c r="AF13" s="9" t="e">
        <f t="shared" si="12"/>
        <v>#DIV/0!</v>
      </c>
      <c r="AG13" s="7">
        <f t="shared" si="11"/>
        <v>1</v>
      </c>
      <c r="AH13" s="7"/>
      <c r="AI13" s="7"/>
      <c r="AL13" s="13">
        <v>0.95</v>
      </c>
      <c r="AM13" s="14" t="s">
        <v>137</v>
      </c>
    </row>
    <row r="14" spans="1:38" s="6" customFormat="1" ht="13.5">
      <c r="A14" s="6">
        <v>12</v>
      </c>
      <c r="B14" s="6">
        <f>'名簿'!B12</f>
        <v>0</v>
      </c>
      <c r="C14" s="2"/>
      <c r="D14" s="2"/>
      <c r="E14" s="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">
        <f t="shared" si="2"/>
        <v>0</v>
      </c>
      <c r="S14" s="8" t="e">
        <f t="shared" si="3"/>
        <v>#DIV/0!</v>
      </c>
      <c r="T14" s="9" t="e">
        <f t="shared" si="4"/>
        <v>#DIV/0!</v>
      </c>
      <c r="U14" s="7"/>
      <c r="V14" s="7">
        <f t="shared" si="5"/>
        <v>0</v>
      </c>
      <c r="W14" s="8" t="e">
        <f t="shared" si="6"/>
        <v>#DIV/0!</v>
      </c>
      <c r="X14" s="9" t="e">
        <f t="shared" si="7"/>
        <v>#DIV/0!</v>
      </c>
      <c r="Y14" s="7"/>
      <c r="Z14" s="7">
        <f t="shared" si="0"/>
        <v>0</v>
      </c>
      <c r="AA14" s="8" t="e">
        <f t="shared" si="8"/>
        <v>#DIV/0!</v>
      </c>
      <c r="AB14" s="9" t="e">
        <f t="shared" si="9"/>
        <v>#DIV/0!</v>
      </c>
      <c r="AC14" s="7"/>
      <c r="AD14" s="7">
        <f t="shared" si="1"/>
        <v>0</v>
      </c>
      <c r="AE14" s="8" t="e">
        <f t="shared" si="10"/>
        <v>#DIV/0!</v>
      </c>
      <c r="AF14" s="9" t="e">
        <f t="shared" si="12"/>
        <v>#DIV/0!</v>
      </c>
      <c r="AG14" s="7">
        <f t="shared" si="11"/>
        <v>1</v>
      </c>
      <c r="AH14" s="7"/>
      <c r="AI14" s="7"/>
      <c r="AL14" s="12"/>
    </row>
    <row r="15" spans="1:38" s="6" customFormat="1" ht="13.5">
      <c r="A15" s="6">
        <v>13</v>
      </c>
      <c r="B15" s="6">
        <f>'名簿'!B13</f>
        <v>0</v>
      </c>
      <c r="C15" s="2"/>
      <c r="D15" s="2"/>
      <c r="E15" s="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7">
        <f t="shared" si="2"/>
        <v>0</v>
      </c>
      <c r="S15" s="8" t="e">
        <f t="shared" si="3"/>
        <v>#DIV/0!</v>
      </c>
      <c r="T15" s="9" t="e">
        <f t="shared" si="4"/>
        <v>#DIV/0!</v>
      </c>
      <c r="U15" s="7"/>
      <c r="V15" s="7">
        <f t="shared" si="5"/>
        <v>0</v>
      </c>
      <c r="W15" s="8" t="e">
        <f t="shared" si="6"/>
        <v>#DIV/0!</v>
      </c>
      <c r="X15" s="9" t="e">
        <f t="shared" si="7"/>
        <v>#DIV/0!</v>
      </c>
      <c r="Y15" s="7"/>
      <c r="Z15" s="7">
        <f t="shared" si="0"/>
        <v>0</v>
      </c>
      <c r="AA15" s="8" t="e">
        <f t="shared" si="8"/>
        <v>#DIV/0!</v>
      </c>
      <c r="AB15" s="9" t="e">
        <f t="shared" si="9"/>
        <v>#DIV/0!</v>
      </c>
      <c r="AC15" s="7"/>
      <c r="AD15" s="7">
        <f t="shared" si="1"/>
        <v>0</v>
      </c>
      <c r="AE15" s="8" t="e">
        <f t="shared" si="10"/>
        <v>#DIV/0!</v>
      </c>
      <c r="AF15" s="9" t="e">
        <f t="shared" si="12"/>
        <v>#DIV/0!</v>
      </c>
      <c r="AG15" s="7">
        <f t="shared" si="11"/>
        <v>1</v>
      </c>
      <c r="AH15" s="7"/>
      <c r="AI15" s="7"/>
      <c r="AL15" s="12"/>
    </row>
    <row r="16" spans="1:38" s="6" customFormat="1" ht="13.5">
      <c r="A16" s="6">
        <v>14</v>
      </c>
      <c r="B16" s="6">
        <f>'名簿'!B14</f>
        <v>0</v>
      </c>
      <c r="C16" s="2"/>
      <c r="D16" s="2"/>
      <c r="E16" s="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">
        <f t="shared" si="2"/>
        <v>0</v>
      </c>
      <c r="S16" s="8" t="e">
        <f t="shared" si="3"/>
        <v>#DIV/0!</v>
      </c>
      <c r="T16" s="9" t="e">
        <f t="shared" si="4"/>
        <v>#DIV/0!</v>
      </c>
      <c r="U16" s="7"/>
      <c r="V16" s="7">
        <f t="shared" si="5"/>
        <v>0</v>
      </c>
      <c r="W16" s="8" t="e">
        <f t="shared" si="6"/>
        <v>#DIV/0!</v>
      </c>
      <c r="X16" s="9" t="e">
        <f t="shared" si="7"/>
        <v>#DIV/0!</v>
      </c>
      <c r="Y16" s="7"/>
      <c r="Z16" s="7">
        <f t="shared" si="0"/>
        <v>0</v>
      </c>
      <c r="AA16" s="8" t="e">
        <f t="shared" si="8"/>
        <v>#DIV/0!</v>
      </c>
      <c r="AB16" s="9" t="e">
        <f t="shared" si="9"/>
        <v>#DIV/0!</v>
      </c>
      <c r="AC16" s="7"/>
      <c r="AD16" s="7">
        <f t="shared" si="1"/>
        <v>0</v>
      </c>
      <c r="AE16" s="8" t="e">
        <f t="shared" si="10"/>
        <v>#DIV/0!</v>
      </c>
      <c r="AF16" s="9" t="e">
        <f t="shared" si="12"/>
        <v>#DIV/0!</v>
      </c>
      <c r="AG16" s="7">
        <f t="shared" si="11"/>
        <v>1</v>
      </c>
      <c r="AH16" s="7"/>
      <c r="AI16" s="7"/>
      <c r="AL16" s="12"/>
    </row>
    <row r="17" spans="1:38" s="6" customFormat="1" ht="13.5">
      <c r="A17" s="6">
        <v>15</v>
      </c>
      <c r="B17" s="6">
        <f>'名簿'!B15</f>
        <v>0</v>
      </c>
      <c r="C17" s="2"/>
      <c r="D17" s="2"/>
      <c r="E17" s="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7">
        <f t="shared" si="2"/>
        <v>0</v>
      </c>
      <c r="S17" s="8" t="e">
        <f t="shared" si="3"/>
        <v>#DIV/0!</v>
      </c>
      <c r="T17" s="9" t="e">
        <f t="shared" si="4"/>
        <v>#DIV/0!</v>
      </c>
      <c r="U17" s="7"/>
      <c r="V17" s="7">
        <f t="shared" si="5"/>
        <v>0</v>
      </c>
      <c r="W17" s="8" t="e">
        <f t="shared" si="6"/>
        <v>#DIV/0!</v>
      </c>
      <c r="X17" s="9" t="e">
        <f t="shared" si="7"/>
        <v>#DIV/0!</v>
      </c>
      <c r="Y17" s="7"/>
      <c r="Z17" s="7">
        <f t="shared" si="0"/>
        <v>0</v>
      </c>
      <c r="AA17" s="8" t="e">
        <f t="shared" si="8"/>
        <v>#DIV/0!</v>
      </c>
      <c r="AB17" s="9" t="e">
        <f t="shared" si="9"/>
        <v>#DIV/0!</v>
      </c>
      <c r="AC17" s="7"/>
      <c r="AD17" s="7">
        <f t="shared" si="1"/>
        <v>0</v>
      </c>
      <c r="AE17" s="8" t="e">
        <f t="shared" si="10"/>
        <v>#DIV/0!</v>
      </c>
      <c r="AF17" s="9" t="e">
        <f t="shared" si="12"/>
        <v>#DIV/0!</v>
      </c>
      <c r="AG17" s="7">
        <f t="shared" si="11"/>
        <v>1</v>
      </c>
      <c r="AH17" s="7"/>
      <c r="AI17" s="7"/>
      <c r="AL17" s="12"/>
    </row>
    <row r="18" spans="1:38" s="6" customFormat="1" ht="13.5">
      <c r="A18" s="6">
        <v>16</v>
      </c>
      <c r="B18" s="6">
        <f>'名簿'!B16</f>
        <v>0</v>
      </c>
      <c r="C18" s="2"/>
      <c r="D18" s="2"/>
      <c r="E18" s="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">
        <f t="shared" si="2"/>
        <v>0</v>
      </c>
      <c r="S18" s="8" t="e">
        <f t="shared" si="3"/>
        <v>#DIV/0!</v>
      </c>
      <c r="T18" s="9" t="e">
        <f t="shared" si="4"/>
        <v>#DIV/0!</v>
      </c>
      <c r="U18" s="7"/>
      <c r="V18" s="7">
        <f t="shared" si="5"/>
        <v>0</v>
      </c>
      <c r="W18" s="8" t="e">
        <f t="shared" si="6"/>
        <v>#DIV/0!</v>
      </c>
      <c r="X18" s="9" t="e">
        <f t="shared" si="7"/>
        <v>#DIV/0!</v>
      </c>
      <c r="Y18" s="7"/>
      <c r="Z18" s="7">
        <f t="shared" si="0"/>
        <v>0</v>
      </c>
      <c r="AA18" s="8" t="e">
        <f t="shared" si="8"/>
        <v>#DIV/0!</v>
      </c>
      <c r="AB18" s="9" t="e">
        <f t="shared" si="9"/>
        <v>#DIV/0!</v>
      </c>
      <c r="AC18" s="7"/>
      <c r="AD18" s="7">
        <f t="shared" si="1"/>
        <v>0</v>
      </c>
      <c r="AE18" s="8" t="e">
        <f t="shared" si="10"/>
        <v>#DIV/0!</v>
      </c>
      <c r="AF18" s="9" t="e">
        <f t="shared" si="12"/>
        <v>#DIV/0!</v>
      </c>
      <c r="AG18" s="7">
        <f t="shared" si="11"/>
        <v>1</v>
      </c>
      <c r="AH18" s="7"/>
      <c r="AI18" s="7"/>
      <c r="AL18" s="12"/>
    </row>
    <row r="19" spans="1:37" s="6" customFormat="1" ht="13.5">
      <c r="A19" s="6">
        <v>17</v>
      </c>
      <c r="B19" s="6">
        <f>'名簿'!B17</f>
        <v>0</v>
      </c>
      <c r="C19" s="2"/>
      <c r="D19" s="2"/>
      <c r="E19" s="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7">
        <f t="shared" si="2"/>
        <v>0</v>
      </c>
      <c r="S19" s="8" t="e">
        <f t="shared" si="3"/>
        <v>#DIV/0!</v>
      </c>
      <c r="T19" s="9" t="e">
        <f t="shared" si="4"/>
        <v>#DIV/0!</v>
      </c>
      <c r="U19" s="7"/>
      <c r="V19" s="7">
        <f t="shared" si="5"/>
        <v>0</v>
      </c>
      <c r="W19" s="8" t="e">
        <f t="shared" si="6"/>
        <v>#DIV/0!</v>
      </c>
      <c r="X19" s="9" t="e">
        <f t="shared" si="7"/>
        <v>#DIV/0!</v>
      </c>
      <c r="Y19" s="7"/>
      <c r="Z19" s="7">
        <f t="shared" si="0"/>
        <v>0</v>
      </c>
      <c r="AA19" s="8" t="e">
        <f t="shared" si="8"/>
        <v>#DIV/0!</v>
      </c>
      <c r="AB19" s="9" t="e">
        <f t="shared" si="9"/>
        <v>#DIV/0!</v>
      </c>
      <c r="AC19" s="7"/>
      <c r="AD19" s="7">
        <f t="shared" si="1"/>
        <v>0</v>
      </c>
      <c r="AE19" s="8" t="e">
        <f t="shared" si="10"/>
        <v>#DIV/0!</v>
      </c>
      <c r="AF19" s="9" t="e">
        <f t="shared" si="12"/>
        <v>#DIV/0!</v>
      </c>
      <c r="AG19" s="7">
        <f t="shared" si="11"/>
        <v>1</v>
      </c>
      <c r="AH19" s="7"/>
      <c r="AI19" s="7"/>
      <c r="AK19" s="12"/>
    </row>
    <row r="20" spans="1:38" s="6" customFormat="1" ht="13.5">
      <c r="A20" s="6">
        <v>18</v>
      </c>
      <c r="B20" s="6">
        <f>'名簿'!B18</f>
        <v>0</v>
      </c>
      <c r="C20" s="2"/>
      <c r="D20" s="2"/>
      <c r="E20" s="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">
        <f t="shared" si="2"/>
        <v>0</v>
      </c>
      <c r="S20" s="8" t="e">
        <f t="shared" si="3"/>
        <v>#DIV/0!</v>
      </c>
      <c r="T20" s="9" t="e">
        <f t="shared" si="4"/>
        <v>#DIV/0!</v>
      </c>
      <c r="U20" s="7"/>
      <c r="V20" s="7">
        <f t="shared" si="5"/>
        <v>0</v>
      </c>
      <c r="W20" s="8" t="e">
        <f t="shared" si="6"/>
        <v>#DIV/0!</v>
      </c>
      <c r="X20" s="9" t="e">
        <f t="shared" si="7"/>
        <v>#DIV/0!</v>
      </c>
      <c r="Y20" s="7"/>
      <c r="Z20" s="7">
        <f t="shared" si="0"/>
        <v>0</v>
      </c>
      <c r="AA20" s="8" t="e">
        <f t="shared" si="8"/>
        <v>#DIV/0!</v>
      </c>
      <c r="AB20" s="9" t="e">
        <f t="shared" si="9"/>
        <v>#DIV/0!</v>
      </c>
      <c r="AC20" s="7"/>
      <c r="AD20" s="7">
        <f t="shared" si="1"/>
        <v>0</v>
      </c>
      <c r="AE20" s="8" t="e">
        <f t="shared" si="10"/>
        <v>#DIV/0!</v>
      </c>
      <c r="AF20" s="9" t="e">
        <f t="shared" si="12"/>
        <v>#DIV/0!</v>
      </c>
      <c r="AG20" s="7">
        <f t="shared" si="11"/>
        <v>1</v>
      </c>
      <c r="AH20" s="7"/>
      <c r="AI20" s="7"/>
      <c r="AL20" s="12"/>
    </row>
    <row r="21" spans="1:38" s="6" customFormat="1" ht="13.5">
      <c r="A21" s="6">
        <v>19</v>
      </c>
      <c r="B21" s="6">
        <f>'名簿'!B19</f>
        <v>0</v>
      </c>
      <c r="C21" s="2"/>
      <c r="D21" s="2"/>
      <c r="E21" s="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>
        <f t="shared" si="2"/>
        <v>0</v>
      </c>
      <c r="S21" s="8" t="e">
        <f t="shared" si="3"/>
        <v>#DIV/0!</v>
      </c>
      <c r="T21" s="9" t="e">
        <f t="shared" si="4"/>
        <v>#DIV/0!</v>
      </c>
      <c r="U21" s="7"/>
      <c r="V21" s="7">
        <f t="shared" si="5"/>
        <v>0</v>
      </c>
      <c r="W21" s="8" t="e">
        <f t="shared" si="6"/>
        <v>#DIV/0!</v>
      </c>
      <c r="X21" s="9" t="e">
        <f t="shared" si="7"/>
        <v>#DIV/0!</v>
      </c>
      <c r="Y21" s="7"/>
      <c r="Z21" s="7">
        <f t="shared" si="0"/>
        <v>0</v>
      </c>
      <c r="AA21" s="8" t="e">
        <f t="shared" si="8"/>
        <v>#DIV/0!</v>
      </c>
      <c r="AB21" s="9" t="e">
        <f t="shared" si="9"/>
        <v>#DIV/0!</v>
      </c>
      <c r="AC21" s="7"/>
      <c r="AD21" s="7">
        <f t="shared" si="1"/>
        <v>0</v>
      </c>
      <c r="AE21" s="8" t="e">
        <f t="shared" si="10"/>
        <v>#DIV/0!</v>
      </c>
      <c r="AF21" s="9" t="e">
        <f t="shared" si="12"/>
        <v>#DIV/0!</v>
      </c>
      <c r="AG21" s="7">
        <f t="shared" si="11"/>
        <v>1</v>
      </c>
      <c r="AH21" s="7"/>
      <c r="AI21" s="7"/>
      <c r="AL21" s="12"/>
    </row>
    <row r="22" spans="1:38" s="6" customFormat="1" ht="13.5">
      <c r="A22" s="6">
        <v>20</v>
      </c>
      <c r="B22" s="6">
        <f>'名簿'!B20</f>
        <v>0</v>
      </c>
      <c r="C22" s="2"/>
      <c r="D22" s="2"/>
      <c r="E22" s="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">
        <f t="shared" si="2"/>
        <v>0</v>
      </c>
      <c r="S22" s="8" t="e">
        <f t="shared" si="3"/>
        <v>#DIV/0!</v>
      </c>
      <c r="T22" s="9" t="e">
        <f t="shared" si="4"/>
        <v>#DIV/0!</v>
      </c>
      <c r="U22" s="7"/>
      <c r="V22" s="7">
        <f t="shared" si="5"/>
        <v>0</v>
      </c>
      <c r="W22" s="8" t="e">
        <f t="shared" si="6"/>
        <v>#DIV/0!</v>
      </c>
      <c r="X22" s="9" t="e">
        <f t="shared" si="7"/>
        <v>#DIV/0!</v>
      </c>
      <c r="Y22" s="7"/>
      <c r="Z22" s="7">
        <f t="shared" si="0"/>
        <v>0</v>
      </c>
      <c r="AA22" s="8" t="e">
        <f t="shared" si="8"/>
        <v>#DIV/0!</v>
      </c>
      <c r="AB22" s="9" t="e">
        <f t="shared" si="9"/>
        <v>#DIV/0!</v>
      </c>
      <c r="AC22" s="7"/>
      <c r="AD22" s="7">
        <f t="shared" si="1"/>
        <v>0</v>
      </c>
      <c r="AE22" s="8" t="e">
        <f t="shared" si="10"/>
        <v>#DIV/0!</v>
      </c>
      <c r="AF22" s="9" t="e">
        <f t="shared" si="12"/>
        <v>#DIV/0!</v>
      </c>
      <c r="AG22" s="7">
        <f t="shared" si="11"/>
        <v>1</v>
      </c>
      <c r="AH22" s="7"/>
      <c r="AI22" s="7"/>
      <c r="AL22" s="12"/>
    </row>
    <row r="23" spans="1:38" s="6" customFormat="1" ht="13.5">
      <c r="A23" s="6">
        <v>21</v>
      </c>
      <c r="B23" s="6">
        <f>'名簿'!B21</f>
        <v>0</v>
      </c>
      <c r="C23" s="2"/>
      <c r="D23" s="2"/>
      <c r="E23" s="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>
        <f t="shared" si="2"/>
        <v>0</v>
      </c>
      <c r="S23" s="8" t="e">
        <f t="shared" si="3"/>
        <v>#DIV/0!</v>
      </c>
      <c r="T23" s="9" t="e">
        <f t="shared" si="4"/>
        <v>#DIV/0!</v>
      </c>
      <c r="U23" s="7"/>
      <c r="V23" s="7">
        <f t="shared" si="5"/>
        <v>0</v>
      </c>
      <c r="W23" s="8" t="e">
        <f t="shared" si="6"/>
        <v>#DIV/0!</v>
      </c>
      <c r="X23" s="9" t="e">
        <f t="shared" si="7"/>
        <v>#DIV/0!</v>
      </c>
      <c r="Y23" s="7"/>
      <c r="Z23" s="7">
        <f t="shared" si="0"/>
        <v>0</v>
      </c>
      <c r="AA23" s="8" t="e">
        <f t="shared" si="8"/>
        <v>#DIV/0!</v>
      </c>
      <c r="AB23" s="9" t="e">
        <f t="shared" si="9"/>
        <v>#DIV/0!</v>
      </c>
      <c r="AC23" s="7"/>
      <c r="AD23" s="7">
        <f t="shared" si="1"/>
        <v>0</v>
      </c>
      <c r="AE23" s="8" t="e">
        <f t="shared" si="10"/>
        <v>#DIV/0!</v>
      </c>
      <c r="AF23" s="9" t="e">
        <f t="shared" si="12"/>
        <v>#DIV/0!</v>
      </c>
      <c r="AG23" s="7">
        <f t="shared" si="11"/>
        <v>1</v>
      </c>
      <c r="AH23" s="7"/>
      <c r="AI23" s="7"/>
      <c r="AL23" s="12"/>
    </row>
    <row r="24" spans="1:38" s="6" customFormat="1" ht="13.5">
      <c r="A24" s="6">
        <v>22</v>
      </c>
      <c r="B24" s="6">
        <f>'名簿'!B22</f>
        <v>0</v>
      </c>
      <c r="C24" s="2"/>
      <c r="D24" s="2"/>
      <c r="E24" s="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">
        <f t="shared" si="2"/>
        <v>0</v>
      </c>
      <c r="S24" s="8" t="e">
        <f t="shared" si="3"/>
        <v>#DIV/0!</v>
      </c>
      <c r="T24" s="9" t="e">
        <f t="shared" si="4"/>
        <v>#DIV/0!</v>
      </c>
      <c r="U24" s="7"/>
      <c r="V24" s="7">
        <f t="shared" si="5"/>
        <v>0</v>
      </c>
      <c r="W24" s="8" t="e">
        <f t="shared" si="6"/>
        <v>#DIV/0!</v>
      </c>
      <c r="X24" s="9" t="e">
        <f t="shared" si="7"/>
        <v>#DIV/0!</v>
      </c>
      <c r="Y24" s="7"/>
      <c r="Z24" s="7">
        <f t="shared" si="0"/>
        <v>0</v>
      </c>
      <c r="AA24" s="8" t="e">
        <f t="shared" si="8"/>
        <v>#DIV/0!</v>
      </c>
      <c r="AB24" s="9" t="e">
        <f t="shared" si="9"/>
        <v>#DIV/0!</v>
      </c>
      <c r="AC24" s="7"/>
      <c r="AD24" s="7">
        <f t="shared" si="1"/>
        <v>0</v>
      </c>
      <c r="AE24" s="8" t="e">
        <f t="shared" si="10"/>
        <v>#DIV/0!</v>
      </c>
      <c r="AF24" s="9" t="e">
        <f t="shared" si="12"/>
        <v>#DIV/0!</v>
      </c>
      <c r="AG24" s="7">
        <f t="shared" si="11"/>
        <v>1</v>
      </c>
      <c r="AH24" s="7"/>
      <c r="AI24" s="7"/>
      <c r="AL24" s="12"/>
    </row>
    <row r="25" spans="1:38" s="6" customFormat="1" ht="13.5">
      <c r="A25" s="6">
        <v>23</v>
      </c>
      <c r="B25" s="6">
        <f>'名簿'!B23</f>
        <v>0</v>
      </c>
      <c r="C25" s="2"/>
      <c r="D25" s="2"/>
      <c r="E25" s="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7">
        <f t="shared" si="2"/>
        <v>0</v>
      </c>
      <c r="S25" s="8" t="e">
        <f t="shared" si="3"/>
        <v>#DIV/0!</v>
      </c>
      <c r="T25" s="9" t="e">
        <f t="shared" si="4"/>
        <v>#DIV/0!</v>
      </c>
      <c r="U25" s="7"/>
      <c r="V25" s="7">
        <f t="shared" si="5"/>
        <v>0</v>
      </c>
      <c r="W25" s="8" t="e">
        <f t="shared" si="6"/>
        <v>#DIV/0!</v>
      </c>
      <c r="X25" s="9" t="e">
        <f t="shared" si="7"/>
        <v>#DIV/0!</v>
      </c>
      <c r="Y25" s="7"/>
      <c r="Z25" s="7">
        <f t="shared" si="0"/>
        <v>0</v>
      </c>
      <c r="AA25" s="8" t="e">
        <f t="shared" si="8"/>
        <v>#DIV/0!</v>
      </c>
      <c r="AB25" s="9" t="e">
        <f t="shared" si="9"/>
        <v>#DIV/0!</v>
      </c>
      <c r="AC25" s="7"/>
      <c r="AD25" s="7">
        <f t="shared" si="1"/>
        <v>0</v>
      </c>
      <c r="AE25" s="8" t="e">
        <f t="shared" si="10"/>
        <v>#DIV/0!</v>
      </c>
      <c r="AF25" s="9" t="e">
        <f t="shared" si="12"/>
        <v>#DIV/0!</v>
      </c>
      <c r="AG25" s="7">
        <f t="shared" si="11"/>
        <v>1</v>
      </c>
      <c r="AH25" s="7"/>
      <c r="AI25" s="7"/>
      <c r="AL25" s="12"/>
    </row>
    <row r="26" spans="1:38" s="6" customFormat="1" ht="13.5">
      <c r="A26" s="6">
        <v>24</v>
      </c>
      <c r="B26" s="6">
        <f>'名簿'!B24</f>
        <v>0</v>
      </c>
      <c r="C26" s="2"/>
      <c r="D26" s="2"/>
      <c r="E26" s="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">
        <f t="shared" si="2"/>
        <v>0</v>
      </c>
      <c r="S26" s="8" t="e">
        <f t="shared" si="3"/>
        <v>#DIV/0!</v>
      </c>
      <c r="T26" s="9" t="e">
        <f t="shared" si="4"/>
        <v>#DIV/0!</v>
      </c>
      <c r="U26" s="7"/>
      <c r="V26" s="7">
        <f t="shared" si="5"/>
        <v>0</v>
      </c>
      <c r="W26" s="8" t="e">
        <f t="shared" si="6"/>
        <v>#DIV/0!</v>
      </c>
      <c r="X26" s="9" t="e">
        <f t="shared" si="7"/>
        <v>#DIV/0!</v>
      </c>
      <c r="Y26" s="7"/>
      <c r="Z26" s="7">
        <f t="shared" si="0"/>
        <v>0</v>
      </c>
      <c r="AA26" s="8" t="e">
        <f t="shared" si="8"/>
        <v>#DIV/0!</v>
      </c>
      <c r="AB26" s="9" t="e">
        <f t="shared" si="9"/>
        <v>#DIV/0!</v>
      </c>
      <c r="AC26" s="7"/>
      <c r="AD26" s="7">
        <f t="shared" si="1"/>
        <v>0</v>
      </c>
      <c r="AE26" s="8" t="e">
        <f t="shared" si="10"/>
        <v>#DIV/0!</v>
      </c>
      <c r="AF26" s="9" t="e">
        <f t="shared" si="12"/>
        <v>#DIV/0!</v>
      </c>
      <c r="AG26" s="7">
        <f t="shared" si="11"/>
        <v>1</v>
      </c>
      <c r="AH26" s="7"/>
      <c r="AI26" s="7"/>
      <c r="AL26" s="12"/>
    </row>
    <row r="27" spans="1:38" s="6" customFormat="1" ht="13.5">
      <c r="A27" s="6">
        <v>25</v>
      </c>
      <c r="B27" s="6">
        <f>'名簿'!B25</f>
        <v>0</v>
      </c>
      <c r="C27" s="2"/>
      <c r="D27" s="2"/>
      <c r="E27" s="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7">
        <f t="shared" si="2"/>
        <v>0</v>
      </c>
      <c r="S27" s="8" t="e">
        <f t="shared" si="3"/>
        <v>#DIV/0!</v>
      </c>
      <c r="T27" s="9" t="e">
        <f t="shared" si="4"/>
        <v>#DIV/0!</v>
      </c>
      <c r="U27" s="7"/>
      <c r="V27" s="7">
        <f t="shared" si="5"/>
        <v>0</v>
      </c>
      <c r="W27" s="8" t="e">
        <f t="shared" si="6"/>
        <v>#DIV/0!</v>
      </c>
      <c r="X27" s="9" t="e">
        <f t="shared" si="7"/>
        <v>#DIV/0!</v>
      </c>
      <c r="Y27" s="7"/>
      <c r="Z27" s="7">
        <f t="shared" si="0"/>
        <v>0</v>
      </c>
      <c r="AA27" s="8" t="e">
        <f t="shared" si="8"/>
        <v>#DIV/0!</v>
      </c>
      <c r="AB27" s="9" t="e">
        <f t="shared" si="9"/>
        <v>#DIV/0!</v>
      </c>
      <c r="AC27" s="7"/>
      <c r="AD27" s="7">
        <f t="shared" si="1"/>
        <v>0</v>
      </c>
      <c r="AE27" s="8" t="e">
        <f t="shared" si="10"/>
        <v>#DIV/0!</v>
      </c>
      <c r="AF27" s="9" t="e">
        <f t="shared" si="12"/>
        <v>#DIV/0!</v>
      </c>
      <c r="AG27" s="7">
        <f t="shared" si="11"/>
        <v>1</v>
      </c>
      <c r="AH27" s="7"/>
      <c r="AI27" s="7"/>
      <c r="AL27" s="12"/>
    </row>
    <row r="28" spans="1:38" s="6" customFormat="1" ht="13.5">
      <c r="A28" s="6">
        <v>26</v>
      </c>
      <c r="B28" s="6">
        <f>'名簿'!B26</f>
        <v>0</v>
      </c>
      <c r="C28" s="2"/>
      <c r="D28" s="2"/>
      <c r="E28" s="2"/>
      <c r="F28" s="10"/>
      <c r="G28" s="11"/>
      <c r="H28" s="11"/>
      <c r="I28" s="11"/>
      <c r="J28" s="10"/>
      <c r="K28" s="10"/>
      <c r="L28" s="10"/>
      <c r="M28" s="10"/>
      <c r="N28" s="10"/>
      <c r="O28" s="10"/>
      <c r="P28" s="10"/>
      <c r="Q28" s="10"/>
      <c r="R28" s="7">
        <f t="shared" si="2"/>
        <v>0</v>
      </c>
      <c r="S28" s="8" t="e">
        <f t="shared" si="3"/>
        <v>#DIV/0!</v>
      </c>
      <c r="T28" s="9" t="e">
        <f t="shared" si="4"/>
        <v>#DIV/0!</v>
      </c>
      <c r="U28" s="7"/>
      <c r="V28" s="7">
        <f t="shared" si="5"/>
        <v>0</v>
      </c>
      <c r="W28" s="8" t="e">
        <f t="shared" si="6"/>
        <v>#DIV/0!</v>
      </c>
      <c r="X28" s="9" t="e">
        <f t="shared" si="7"/>
        <v>#DIV/0!</v>
      </c>
      <c r="Y28" s="7"/>
      <c r="Z28" s="7">
        <f t="shared" si="0"/>
        <v>0</v>
      </c>
      <c r="AA28" s="8" t="e">
        <f t="shared" si="8"/>
        <v>#DIV/0!</v>
      </c>
      <c r="AB28" s="9" t="e">
        <f t="shared" si="9"/>
        <v>#DIV/0!</v>
      </c>
      <c r="AC28" s="7"/>
      <c r="AD28" s="7">
        <f t="shared" si="1"/>
        <v>0</v>
      </c>
      <c r="AE28" s="8" t="e">
        <f t="shared" si="10"/>
        <v>#DIV/0!</v>
      </c>
      <c r="AF28" s="9" t="e">
        <f t="shared" si="12"/>
        <v>#DIV/0!</v>
      </c>
      <c r="AG28" s="7">
        <f t="shared" si="11"/>
        <v>1</v>
      </c>
      <c r="AH28" s="7"/>
      <c r="AI28" s="7"/>
      <c r="AL28" s="12"/>
    </row>
    <row r="29" spans="1:38" s="6" customFormat="1" ht="13.5">
      <c r="A29" s="6">
        <v>27</v>
      </c>
      <c r="B29" s="6">
        <f>'名簿'!B27</f>
        <v>0</v>
      </c>
      <c r="C29" s="2"/>
      <c r="D29" s="2"/>
      <c r="E29" s="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7">
        <f t="shared" si="2"/>
        <v>0</v>
      </c>
      <c r="S29" s="8" t="e">
        <f t="shared" si="3"/>
        <v>#DIV/0!</v>
      </c>
      <c r="T29" s="9" t="e">
        <f t="shared" si="4"/>
        <v>#DIV/0!</v>
      </c>
      <c r="U29" s="7"/>
      <c r="V29" s="7">
        <f t="shared" si="5"/>
        <v>0</v>
      </c>
      <c r="W29" s="8" t="e">
        <f t="shared" si="6"/>
        <v>#DIV/0!</v>
      </c>
      <c r="X29" s="9" t="e">
        <f t="shared" si="7"/>
        <v>#DIV/0!</v>
      </c>
      <c r="Y29" s="7"/>
      <c r="Z29" s="7">
        <f t="shared" si="0"/>
        <v>0</v>
      </c>
      <c r="AA29" s="8" t="e">
        <f t="shared" si="8"/>
        <v>#DIV/0!</v>
      </c>
      <c r="AB29" s="9" t="e">
        <f t="shared" si="9"/>
        <v>#DIV/0!</v>
      </c>
      <c r="AC29" s="7"/>
      <c r="AD29" s="7">
        <f t="shared" si="1"/>
        <v>0</v>
      </c>
      <c r="AE29" s="8" t="e">
        <f t="shared" si="10"/>
        <v>#DIV/0!</v>
      </c>
      <c r="AF29" s="9" t="e">
        <f t="shared" si="12"/>
        <v>#DIV/0!</v>
      </c>
      <c r="AG29" s="7">
        <f t="shared" si="11"/>
        <v>1</v>
      </c>
      <c r="AH29" s="7"/>
      <c r="AI29" s="7"/>
      <c r="AL29" s="12"/>
    </row>
    <row r="30" spans="1:38" s="6" customFormat="1" ht="13.5">
      <c r="A30" s="6">
        <v>28</v>
      </c>
      <c r="B30" s="6">
        <f>'名簿'!B28</f>
        <v>0</v>
      </c>
      <c r="C30" s="2"/>
      <c r="D30" s="2"/>
      <c r="E30" s="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7">
        <f t="shared" si="2"/>
        <v>0</v>
      </c>
      <c r="S30" s="8" t="e">
        <f t="shared" si="3"/>
        <v>#DIV/0!</v>
      </c>
      <c r="T30" s="9" t="e">
        <f t="shared" si="4"/>
        <v>#DIV/0!</v>
      </c>
      <c r="U30" s="7"/>
      <c r="V30" s="7">
        <f t="shared" si="5"/>
        <v>0</v>
      </c>
      <c r="W30" s="8" t="e">
        <f t="shared" si="6"/>
        <v>#DIV/0!</v>
      </c>
      <c r="X30" s="9" t="e">
        <f t="shared" si="7"/>
        <v>#DIV/0!</v>
      </c>
      <c r="Y30" s="7"/>
      <c r="Z30" s="7">
        <f t="shared" si="0"/>
        <v>0</v>
      </c>
      <c r="AA30" s="8" t="e">
        <f t="shared" si="8"/>
        <v>#DIV/0!</v>
      </c>
      <c r="AB30" s="9" t="e">
        <f t="shared" si="9"/>
        <v>#DIV/0!</v>
      </c>
      <c r="AC30" s="7"/>
      <c r="AD30" s="7">
        <f t="shared" si="1"/>
        <v>0</v>
      </c>
      <c r="AE30" s="8" t="e">
        <f t="shared" si="10"/>
        <v>#DIV/0!</v>
      </c>
      <c r="AF30" s="9" t="e">
        <f t="shared" si="12"/>
        <v>#DIV/0!</v>
      </c>
      <c r="AG30" s="7">
        <f t="shared" si="11"/>
        <v>1</v>
      </c>
      <c r="AH30" s="7"/>
      <c r="AI30" s="7"/>
      <c r="AL30" s="12"/>
    </row>
    <row r="31" spans="1:38" s="6" customFormat="1" ht="13.5">
      <c r="A31" s="6">
        <v>29</v>
      </c>
      <c r="B31" s="6">
        <f>'名簿'!B29</f>
        <v>0</v>
      </c>
      <c r="C31" s="2"/>
      <c r="D31" s="2"/>
      <c r="E31" s="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7">
        <f t="shared" si="2"/>
        <v>0</v>
      </c>
      <c r="S31" s="8" t="e">
        <f t="shared" si="3"/>
        <v>#DIV/0!</v>
      </c>
      <c r="T31" s="9" t="e">
        <f t="shared" si="4"/>
        <v>#DIV/0!</v>
      </c>
      <c r="U31" s="7"/>
      <c r="V31" s="7">
        <f t="shared" si="5"/>
        <v>0</v>
      </c>
      <c r="W31" s="8" t="e">
        <f t="shared" si="6"/>
        <v>#DIV/0!</v>
      </c>
      <c r="X31" s="9" t="e">
        <f t="shared" si="7"/>
        <v>#DIV/0!</v>
      </c>
      <c r="Y31" s="7"/>
      <c r="Z31" s="7">
        <f t="shared" si="0"/>
        <v>0</v>
      </c>
      <c r="AA31" s="8" t="e">
        <f t="shared" si="8"/>
        <v>#DIV/0!</v>
      </c>
      <c r="AB31" s="9" t="e">
        <f t="shared" si="9"/>
        <v>#DIV/0!</v>
      </c>
      <c r="AC31" s="7"/>
      <c r="AD31" s="7">
        <f t="shared" si="1"/>
        <v>0</v>
      </c>
      <c r="AE31" s="8" t="e">
        <f t="shared" si="10"/>
        <v>#DIV/0!</v>
      </c>
      <c r="AF31" s="9" t="e">
        <f t="shared" si="12"/>
        <v>#DIV/0!</v>
      </c>
      <c r="AG31" s="7">
        <f t="shared" si="11"/>
        <v>1</v>
      </c>
      <c r="AH31" s="7"/>
      <c r="AI31" s="7"/>
      <c r="AL31" s="12"/>
    </row>
    <row r="32" spans="1:38" s="6" customFormat="1" ht="13.5">
      <c r="A32" s="6">
        <v>30</v>
      </c>
      <c r="B32" s="6">
        <f>'名簿'!B30</f>
        <v>0</v>
      </c>
      <c r="C32" s="2"/>
      <c r="D32" s="2"/>
      <c r="E32" s="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7">
        <f t="shared" si="2"/>
        <v>0</v>
      </c>
      <c r="S32" s="8" t="e">
        <f t="shared" si="3"/>
        <v>#DIV/0!</v>
      </c>
      <c r="T32" s="9" t="e">
        <f t="shared" si="4"/>
        <v>#DIV/0!</v>
      </c>
      <c r="U32" s="7"/>
      <c r="V32" s="7">
        <f t="shared" si="5"/>
        <v>0</v>
      </c>
      <c r="W32" s="8" t="e">
        <f t="shared" si="6"/>
        <v>#DIV/0!</v>
      </c>
      <c r="X32" s="9" t="e">
        <f t="shared" si="7"/>
        <v>#DIV/0!</v>
      </c>
      <c r="Y32" s="7"/>
      <c r="Z32" s="7">
        <f t="shared" si="0"/>
        <v>0</v>
      </c>
      <c r="AA32" s="8" t="e">
        <f t="shared" si="8"/>
        <v>#DIV/0!</v>
      </c>
      <c r="AB32" s="9" t="e">
        <f t="shared" si="9"/>
        <v>#DIV/0!</v>
      </c>
      <c r="AC32" s="7"/>
      <c r="AD32" s="7">
        <f t="shared" si="1"/>
        <v>0</v>
      </c>
      <c r="AE32" s="8" t="e">
        <f t="shared" si="10"/>
        <v>#DIV/0!</v>
      </c>
      <c r="AF32" s="9" t="e">
        <f t="shared" si="12"/>
        <v>#DIV/0!</v>
      </c>
      <c r="AG32" s="7">
        <f t="shared" si="11"/>
        <v>1</v>
      </c>
      <c r="AH32" s="7"/>
      <c r="AI32" s="7"/>
      <c r="AL32" s="12"/>
    </row>
    <row r="33" spans="1:38" s="6" customFormat="1" ht="13.5">
      <c r="A33" s="6">
        <v>31</v>
      </c>
      <c r="B33" s="6">
        <f>'名簿'!B31</f>
        <v>0</v>
      </c>
      <c r="C33" s="2"/>
      <c r="D33" s="2"/>
      <c r="E33" s="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7">
        <f t="shared" si="2"/>
        <v>0</v>
      </c>
      <c r="S33" s="8" t="e">
        <f t="shared" si="3"/>
        <v>#DIV/0!</v>
      </c>
      <c r="T33" s="9" t="e">
        <f t="shared" si="4"/>
        <v>#DIV/0!</v>
      </c>
      <c r="U33" s="7"/>
      <c r="V33" s="7">
        <f t="shared" si="5"/>
        <v>0</v>
      </c>
      <c r="W33" s="8" t="e">
        <f t="shared" si="6"/>
        <v>#DIV/0!</v>
      </c>
      <c r="X33" s="9" t="e">
        <f t="shared" si="7"/>
        <v>#DIV/0!</v>
      </c>
      <c r="Y33" s="7"/>
      <c r="Z33" s="7">
        <f t="shared" si="0"/>
        <v>0</v>
      </c>
      <c r="AA33" s="8" t="e">
        <f t="shared" si="8"/>
        <v>#DIV/0!</v>
      </c>
      <c r="AB33" s="9" t="e">
        <f t="shared" si="9"/>
        <v>#DIV/0!</v>
      </c>
      <c r="AC33" s="7"/>
      <c r="AD33" s="7">
        <f t="shared" si="1"/>
        <v>0</v>
      </c>
      <c r="AE33" s="8" t="e">
        <f t="shared" si="10"/>
        <v>#DIV/0!</v>
      </c>
      <c r="AF33" s="9" t="e">
        <f t="shared" si="12"/>
        <v>#DIV/0!</v>
      </c>
      <c r="AG33" s="7">
        <f t="shared" si="11"/>
        <v>1</v>
      </c>
      <c r="AH33" s="7"/>
      <c r="AI33" s="7"/>
      <c r="AL33" s="12"/>
    </row>
    <row r="34" spans="1:38" s="6" customFormat="1" ht="13.5">
      <c r="A34" s="6">
        <v>32</v>
      </c>
      <c r="B34" s="6">
        <f>'名簿'!B32</f>
        <v>0</v>
      </c>
      <c r="C34" s="2"/>
      <c r="D34" s="2"/>
      <c r="E34" s="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7">
        <f t="shared" si="2"/>
        <v>0</v>
      </c>
      <c r="S34" s="8" t="e">
        <f t="shared" si="3"/>
        <v>#DIV/0!</v>
      </c>
      <c r="T34" s="9" t="e">
        <f t="shared" si="4"/>
        <v>#DIV/0!</v>
      </c>
      <c r="U34" s="7"/>
      <c r="V34" s="7">
        <f t="shared" si="5"/>
        <v>0</v>
      </c>
      <c r="W34" s="8" t="e">
        <f t="shared" si="6"/>
        <v>#DIV/0!</v>
      </c>
      <c r="X34" s="9" t="e">
        <f t="shared" si="7"/>
        <v>#DIV/0!</v>
      </c>
      <c r="Y34" s="7"/>
      <c r="Z34" s="7">
        <f t="shared" si="0"/>
        <v>0</v>
      </c>
      <c r="AA34" s="8" t="e">
        <f t="shared" si="8"/>
        <v>#DIV/0!</v>
      </c>
      <c r="AB34" s="9" t="e">
        <f t="shared" si="9"/>
        <v>#DIV/0!</v>
      </c>
      <c r="AC34" s="7"/>
      <c r="AD34" s="7">
        <f t="shared" si="1"/>
        <v>0</v>
      </c>
      <c r="AE34" s="8" t="e">
        <f t="shared" si="10"/>
        <v>#DIV/0!</v>
      </c>
      <c r="AF34" s="9" t="e">
        <f t="shared" si="12"/>
        <v>#DIV/0!</v>
      </c>
      <c r="AG34" s="7">
        <f t="shared" si="11"/>
        <v>1</v>
      </c>
      <c r="AH34" s="7"/>
      <c r="AI34" s="7"/>
      <c r="AL34" s="12"/>
    </row>
    <row r="35" spans="1:38" s="6" customFormat="1" ht="13.5">
      <c r="A35" s="6">
        <v>33</v>
      </c>
      <c r="B35" s="6">
        <f>'名簿'!B33</f>
        <v>0</v>
      </c>
      <c r="C35" s="2"/>
      <c r="D35" s="2"/>
      <c r="E35" s="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7">
        <f t="shared" si="2"/>
        <v>0</v>
      </c>
      <c r="S35" s="8" t="e">
        <f t="shared" si="3"/>
        <v>#DIV/0!</v>
      </c>
      <c r="T35" s="9" t="e">
        <f t="shared" si="4"/>
        <v>#DIV/0!</v>
      </c>
      <c r="U35" s="7"/>
      <c r="V35" s="7">
        <f t="shared" si="5"/>
        <v>0</v>
      </c>
      <c r="W35" s="8" t="e">
        <f t="shared" si="6"/>
        <v>#DIV/0!</v>
      </c>
      <c r="X35" s="9" t="e">
        <f t="shared" si="7"/>
        <v>#DIV/0!</v>
      </c>
      <c r="Y35" s="7"/>
      <c r="Z35" s="7">
        <f t="shared" si="0"/>
        <v>0</v>
      </c>
      <c r="AA35" s="8" t="e">
        <f t="shared" si="8"/>
        <v>#DIV/0!</v>
      </c>
      <c r="AB35" s="9" t="e">
        <f t="shared" si="9"/>
        <v>#DIV/0!</v>
      </c>
      <c r="AC35" s="7"/>
      <c r="AD35" s="7">
        <f t="shared" si="1"/>
        <v>0</v>
      </c>
      <c r="AE35" s="8" t="e">
        <f t="shared" si="10"/>
        <v>#DIV/0!</v>
      </c>
      <c r="AF35" s="9" t="e">
        <f t="shared" si="12"/>
        <v>#DIV/0!</v>
      </c>
      <c r="AG35" s="7">
        <f t="shared" si="11"/>
        <v>1</v>
      </c>
      <c r="AH35" s="7"/>
      <c r="AI35" s="7"/>
      <c r="AL35" s="12"/>
    </row>
    <row r="36" spans="1:38" s="6" customFormat="1" ht="13.5">
      <c r="A36" s="6">
        <v>34</v>
      </c>
      <c r="B36" s="6">
        <f>'名簿'!B34</f>
        <v>0</v>
      </c>
      <c r="C36" s="2"/>
      <c r="D36" s="2"/>
      <c r="E36" s="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7">
        <f t="shared" si="2"/>
        <v>0</v>
      </c>
      <c r="S36" s="8" t="e">
        <f t="shared" si="3"/>
        <v>#DIV/0!</v>
      </c>
      <c r="T36" s="9" t="e">
        <f t="shared" si="4"/>
        <v>#DIV/0!</v>
      </c>
      <c r="U36" s="7"/>
      <c r="V36" s="7">
        <f t="shared" si="5"/>
        <v>0</v>
      </c>
      <c r="W36" s="8" t="e">
        <f t="shared" si="6"/>
        <v>#DIV/0!</v>
      </c>
      <c r="X36" s="9" t="e">
        <f t="shared" si="7"/>
        <v>#DIV/0!</v>
      </c>
      <c r="Y36" s="7"/>
      <c r="Z36" s="7">
        <f t="shared" si="0"/>
        <v>0</v>
      </c>
      <c r="AA36" s="8" t="e">
        <f t="shared" si="8"/>
        <v>#DIV/0!</v>
      </c>
      <c r="AB36" s="9" t="e">
        <f t="shared" si="9"/>
        <v>#DIV/0!</v>
      </c>
      <c r="AC36" s="7"/>
      <c r="AD36" s="7">
        <f t="shared" si="1"/>
        <v>0</v>
      </c>
      <c r="AE36" s="8" t="e">
        <f t="shared" si="10"/>
        <v>#DIV/0!</v>
      </c>
      <c r="AF36" s="9" t="e">
        <f t="shared" si="12"/>
        <v>#DIV/0!</v>
      </c>
      <c r="AG36" s="7">
        <f t="shared" si="11"/>
        <v>1</v>
      </c>
      <c r="AH36" s="7"/>
      <c r="AI36" s="7"/>
      <c r="AL36" s="12"/>
    </row>
    <row r="37" spans="1:38" s="6" customFormat="1" ht="13.5">
      <c r="A37" s="6">
        <v>35</v>
      </c>
      <c r="B37" s="6">
        <f>'名簿'!B35</f>
        <v>0</v>
      </c>
      <c r="C37" s="2"/>
      <c r="D37" s="2"/>
      <c r="E37" s="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7">
        <f t="shared" si="2"/>
        <v>0</v>
      </c>
      <c r="S37" s="8" t="e">
        <f t="shared" si="3"/>
        <v>#DIV/0!</v>
      </c>
      <c r="T37" s="9" t="e">
        <f t="shared" si="4"/>
        <v>#DIV/0!</v>
      </c>
      <c r="U37" s="7"/>
      <c r="V37" s="7">
        <f t="shared" si="5"/>
        <v>0</v>
      </c>
      <c r="W37" s="8" t="e">
        <f t="shared" si="6"/>
        <v>#DIV/0!</v>
      </c>
      <c r="X37" s="9" t="e">
        <f t="shared" si="7"/>
        <v>#DIV/0!</v>
      </c>
      <c r="Y37" s="7"/>
      <c r="Z37" s="7">
        <f t="shared" si="0"/>
        <v>0</v>
      </c>
      <c r="AA37" s="8" t="e">
        <f t="shared" si="8"/>
        <v>#DIV/0!</v>
      </c>
      <c r="AB37" s="9" t="e">
        <f t="shared" si="9"/>
        <v>#DIV/0!</v>
      </c>
      <c r="AC37" s="7"/>
      <c r="AD37" s="7">
        <f t="shared" si="1"/>
        <v>0</v>
      </c>
      <c r="AE37" s="8" t="e">
        <f t="shared" si="10"/>
        <v>#DIV/0!</v>
      </c>
      <c r="AF37" s="9" t="e">
        <f t="shared" si="12"/>
        <v>#DIV/0!</v>
      </c>
      <c r="AG37" s="7">
        <f t="shared" si="11"/>
        <v>1</v>
      </c>
      <c r="AH37" s="7"/>
      <c r="AI37" s="7"/>
      <c r="AL37" s="12"/>
    </row>
    <row r="38" spans="1:38" s="6" customFormat="1" ht="13.5">
      <c r="A38" s="6">
        <v>36</v>
      </c>
      <c r="B38" s="6">
        <f>'名簿'!B36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7">
        <f t="shared" si="2"/>
        <v>0</v>
      </c>
      <c r="S38" s="8" t="e">
        <f t="shared" si="3"/>
        <v>#DIV/0!</v>
      </c>
      <c r="T38" s="9" t="e">
        <f t="shared" si="4"/>
        <v>#DIV/0!</v>
      </c>
      <c r="U38" s="7"/>
      <c r="V38" s="7">
        <f t="shared" si="5"/>
        <v>0</v>
      </c>
      <c r="W38" s="8" t="e">
        <f t="shared" si="6"/>
        <v>#DIV/0!</v>
      </c>
      <c r="X38" s="9" t="e">
        <f t="shared" si="7"/>
        <v>#DIV/0!</v>
      </c>
      <c r="Y38" s="7"/>
      <c r="Z38" s="7">
        <f t="shared" si="0"/>
        <v>0</v>
      </c>
      <c r="AA38" s="8" t="e">
        <f t="shared" si="8"/>
        <v>#DIV/0!</v>
      </c>
      <c r="AB38" s="9" t="e">
        <f t="shared" si="9"/>
        <v>#DIV/0!</v>
      </c>
      <c r="AC38" s="7"/>
      <c r="AD38" s="7">
        <f t="shared" si="1"/>
        <v>0</v>
      </c>
      <c r="AE38" s="8" t="e">
        <f t="shared" si="10"/>
        <v>#DIV/0!</v>
      </c>
      <c r="AF38" s="9" t="e">
        <f t="shared" si="12"/>
        <v>#DIV/0!</v>
      </c>
      <c r="AG38" s="7">
        <f t="shared" si="11"/>
        <v>1</v>
      </c>
      <c r="AH38" s="7"/>
      <c r="AI38" s="7"/>
      <c r="AL38" s="12"/>
    </row>
    <row r="39" spans="1:38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7">
        <f t="shared" si="2"/>
        <v>0</v>
      </c>
      <c r="S39" s="8" t="e">
        <f t="shared" si="3"/>
        <v>#DIV/0!</v>
      </c>
      <c r="T39" s="9" t="e">
        <f t="shared" si="4"/>
        <v>#DIV/0!</v>
      </c>
      <c r="U39" s="7"/>
      <c r="V39" s="7">
        <f t="shared" si="5"/>
        <v>0</v>
      </c>
      <c r="W39" s="8" t="e">
        <f t="shared" si="6"/>
        <v>#DIV/0!</v>
      </c>
      <c r="X39" s="9" t="e">
        <f t="shared" si="7"/>
        <v>#DIV/0!</v>
      </c>
      <c r="Y39" s="7"/>
      <c r="Z39" s="7">
        <f t="shared" si="0"/>
        <v>0</v>
      </c>
      <c r="AA39" s="8" t="e">
        <f t="shared" si="8"/>
        <v>#DIV/0!</v>
      </c>
      <c r="AB39" s="9" t="e">
        <f t="shared" si="9"/>
        <v>#DIV/0!</v>
      </c>
      <c r="AC39" s="7"/>
      <c r="AD39" s="7">
        <f t="shared" si="1"/>
        <v>0</v>
      </c>
      <c r="AE39" s="8" t="e">
        <f t="shared" si="10"/>
        <v>#DIV/0!</v>
      </c>
      <c r="AF39" s="9" t="e">
        <f t="shared" si="12"/>
        <v>#DIV/0!</v>
      </c>
      <c r="AG39" s="7">
        <f t="shared" si="11"/>
        <v>1</v>
      </c>
      <c r="AH39" s="7"/>
      <c r="AI39" s="7"/>
      <c r="AL39" s="12"/>
    </row>
    <row r="40" spans="1:38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7">
        <f t="shared" si="2"/>
        <v>0</v>
      </c>
      <c r="S40" s="8" t="e">
        <f t="shared" si="3"/>
        <v>#DIV/0!</v>
      </c>
      <c r="T40" s="9" t="e">
        <f t="shared" si="4"/>
        <v>#DIV/0!</v>
      </c>
      <c r="U40" s="7"/>
      <c r="V40" s="7">
        <f t="shared" si="5"/>
        <v>0</v>
      </c>
      <c r="W40" s="8" t="e">
        <f t="shared" si="6"/>
        <v>#DIV/0!</v>
      </c>
      <c r="X40" s="9" t="e">
        <f t="shared" si="7"/>
        <v>#DIV/0!</v>
      </c>
      <c r="Y40" s="7"/>
      <c r="Z40" s="7">
        <f t="shared" si="0"/>
        <v>0</v>
      </c>
      <c r="AA40" s="8" t="e">
        <f t="shared" si="8"/>
        <v>#DIV/0!</v>
      </c>
      <c r="AB40" s="9" t="e">
        <f t="shared" si="9"/>
        <v>#DIV/0!</v>
      </c>
      <c r="AC40" s="7"/>
      <c r="AD40" s="7">
        <f t="shared" si="1"/>
        <v>0</v>
      </c>
      <c r="AE40" s="8" t="e">
        <f t="shared" si="10"/>
        <v>#DIV/0!</v>
      </c>
      <c r="AF40" s="9" t="e">
        <f t="shared" si="12"/>
        <v>#DIV/0!</v>
      </c>
      <c r="AG40" s="7">
        <f t="shared" si="11"/>
        <v>1</v>
      </c>
      <c r="AH40" s="7"/>
      <c r="AI40" s="7"/>
      <c r="AL40" s="12"/>
    </row>
    <row r="41" spans="1:38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7">
        <f t="shared" si="2"/>
        <v>0</v>
      </c>
      <c r="S41" s="8" t="e">
        <f t="shared" si="3"/>
        <v>#DIV/0!</v>
      </c>
      <c r="T41" s="9" t="e">
        <f t="shared" si="4"/>
        <v>#DIV/0!</v>
      </c>
      <c r="U41" s="7"/>
      <c r="V41" s="7">
        <f t="shared" si="5"/>
        <v>0</v>
      </c>
      <c r="W41" s="8" t="e">
        <f t="shared" si="6"/>
        <v>#DIV/0!</v>
      </c>
      <c r="X41" s="9" t="e">
        <f t="shared" si="7"/>
        <v>#DIV/0!</v>
      </c>
      <c r="Y41" s="7"/>
      <c r="Z41" s="7">
        <f t="shared" si="0"/>
        <v>0</v>
      </c>
      <c r="AA41" s="8" t="e">
        <f t="shared" si="8"/>
        <v>#DIV/0!</v>
      </c>
      <c r="AB41" s="9" t="e">
        <f t="shared" si="9"/>
        <v>#DIV/0!</v>
      </c>
      <c r="AC41" s="7"/>
      <c r="AD41" s="7">
        <f t="shared" si="1"/>
        <v>0</v>
      </c>
      <c r="AE41" s="8" t="e">
        <f t="shared" si="10"/>
        <v>#DIV/0!</v>
      </c>
      <c r="AF41" s="9" t="e">
        <f t="shared" si="12"/>
        <v>#DIV/0!</v>
      </c>
      <c r="AG41" s="7">
        <f t="shared" si="11"/>
        <v>1</v>
      </c>
      <c r="AH41" s="7"/>
      <c r="AI41" s="7"/>
      <c r="AL41" s="12"/>
    </row>
    <row r="42" spans="1:38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">
        <f t="shared" si="2"/>
        <v>0</v>
      </c>
      <c r="S42" s="8" t="e">
        <f t="shared" si="3"/>
        <v>#DIV/0!</v>
      </c>
      <c r="T42" s="9" t="e">
        <f t="shared" si="4"/>
        <v>#DIV/0!</v>
      </c>
      <c r="U42" s="7"/>
      <c r="V42" s="7">
        <f t="shared" si="5"/>
        <v>0</v>
      </c>
      <c r="W42" s="8" t="e">
        <f t="shared" si="6"/>
        <v>#DIV/0!</v>
      </c>
      <c r="X42" s="9" t="e">
        <f t="shared" si="7"/>
        <v>#DIV/0!</v>
      </c>
      <c r="Y42" s="7"/>
      <c r="Z42" s="7">
        <f t="shared" si="0"/>
        <v>0</v>
      </c>
      <c r="AA42" s="8" t="e">
        <f t="shared" si="8"/>
        <v>#DIV/0!</v>
      </c>
      <c r="AB42" s="9" t="e">
        <f t="shared" si="9"/>
        <v>#DIV/0!</v>
      </c>
      <c r="AC42" s="7"/>
      <c r="AD42" s="7">
        <f t="shared" si="1"/>
        <v>0</v>
      </c>
      <c r="AE42" s="8" t="e">
        <f t="shared" si="10"/>
        <v>#DIV/0!</v>
      </c>
      <c r="AF42" s="9" t="e">
        <f t="shared" si="12"/>
        <v>#DIV/0!</v>
      </c>
      <c r="AG42" s="7">
        <f t="shared" si="11"/>
        <v>1</v>
      </c>
      <c r="AH42" s="7"/>
      <c r="AI42" s="7"/>
      <c r="AL42" s="12"/>
    </row>
    <row r="43" spans="3:38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"/>
      <c r="S43" s="7"/>
      <c r="T43" s="9"/>
      <c r="U43" s="7"/>
      <c r="V43" s="7"/>
      <c r="W43" s="7"/>
      <c r="X43" s="9"/>
      <c r="Y43" s="7"/>
      <c r="Z43" s="7"/>
      <c r="AA43" s="7"/>
      <c r="AB43" s="9"/>
      <c r="AC43" s="7"/>
      <c r="AD43" s="7"/>
      <c r="AE43" s="8"/>
      <c r="AF43" s="9"/>
      <c r="AG43" s="7"/>
      <c r="AH43" s="7"/>
      <c r="AI43" s="7"/>
      <c r="AL43" s="12"/>
    </row>
  </sheetData>
  <sheetProtection sheet="1" objects="1" scenarios="1"/>
  <printOptions gridLines="1"/>
  <pageMargins left="0.787" right="0.787" top="0.984" bottom="0.984" header="0.512" footer="0.512"/>
  <pageSetup horizontalDpi="600" verticalDpi="600" orientation="landscape" paperSize="9" scale="5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pane xSplit="2" ySplit="1" topLeftCell="C2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G22" sqref="G22"/>
    </sheetView>
  </sheetViews>
  <sheetFormatPr defaultColWidth="9.00390625" defaultRowHeight="13.5"/>
  <cols>
    <col min="1" max="1" width="4.375" style="15" customWidth="1"/>
    <col min="2" max="2" width="13.00390625" style="15" customWidth="1"/>
    <col min="3" max="17" width="6.625" style="16" customWidth="1"/>
    <col min="18" max="18" width="8.25390625" style="17" customWidth="1"/>
    <col min="19" max="19" width="6.75390625" style="17" customWidth="1"/>
    <col min="20" max="20" width="4.50390625" style="18" customWidth="1"/>
    <col min="21" max="21" width="4.50390625" style="17" customWidth="1"/>
    <col min="22" max="23" width="8.25390625" style="17" customWidth="1"/>
    <col min="24" max="24" width="4.50390625" style="18" customWidth="1"/>
    <col min="25" max="25" width="4.50390625" style="17" customWidth="1"/>
    <col min="26" max="27" width="8.625" style="17" customWidth="1"/>
    <col min="28" max="28" width="4.50390625" style="18" customWidth="1"/>
    <col min="29" max="29" width="4.50390625" style="17" customWidth="1"/>
    <col min="30" max="30" width="6.625" style="17" customWidth="1"/>
    <col min="31" max="31" width="6.625" style="19" customWidth="1"/>
    <col min="32" max="32" width="4.625" style="18" customWidth="1"/>
    <col min="33" max="35" width="4.625" style="17" customWidth="1"/>
    <col min="36" max="36" width="9.00390625" style="15" customWidth="1"/>
    <col min="37" max="37" width="6.625" style="15" customWidth="1"/>
    <col min="38" max="38" width="6.625" style="20" customWidth="1"/>
    <col min="39" max="39" width="6.625" style="15" customWidth="1"/>
    <col min="40" max="16384" width="9.00390625" style="15" customWidth="1"/>
  </cols>
  <sheetData>
    <row r="1" spans="1:38" s="6" customFormat="1" ht="54">
      <c r="A1" s="1" t="s">
        <v>3</v>
      </c>
      <c r="B1" s="6" t="s">
        <v>1</v>
      </c>
      <c r="C1" s="2" t="s">
        <v>150</v>
      </c>
      <c r="D1" s="2" t="s">
        <v>151</v>
      </c>
      <c r="E1" s="2" t="s">
        <v>109</v>
      </c>
      <c r="F1" s="2" t="s">
        <v>110</v>
      </c>
      <c r="G1" s="2" t="s">
        <v>111</v>
      </c>
      <c r="H1" s="2" t="s">
        <v>151</v>
      </c>
      <c r="I1" s="2" t="s">
        <v>126</v>
      </c>
      <c r="J1" s="2" t="s">
        <v>151</v>
      </c>
      <c r="K1" s="10" t="s">
        <v>15</v>
      </c>
      <c r="L1" s="2" t="s">
        <v>127</v>
      </c>
      <c r="M1" s="2" t="s">
        <v>151</v>
      </c>
      <c r="N1" s="2" t="s">
        <v>15</v>
      </c>
      <c r="O1" s="2" t="s">
        <v>128</v>
      </c>
      <c r="P1" s="2" t="s">
        <v>15</v>
      </c>
      <c r="Q1" s="2" t="s">
        <v>151</v>
      </c>
      <c r="R1" s="3" t="s">
        <v>15</v>
      </c>
      <c r="S1" s="3" t="s">
        <v>39</v>
      </c>
      <c r="T1" s="4" t="s">
        <v>12</v>
      </c>
      <c r="U1" s="3" t="s">
        <v>138</v>
      </c>
      <c r="V1" s="3" t="s">
        <v>16</v>
      </c>
      <c r="W1" s="3" t="s">
        <v>148</v>
      </c>
      <c r="X1" s="4" t="s">
        <v>13</v>
      </c>
      <c r="Y1" s="3" t="s">
        <v>138</v>
      </c>
      <c r="Z1" s="3" t="s">
        <v>14</v>
      </c>
      <c r="AA1" s="3" t="s">
        <v>38</v>
      </c>
      <c r="AB1" s="4" t="s">
        <v>14</v>
      </c>
      <c r="AC1" s="3" t="s">
        <v>138</v>
      </c>
      <c r="AD1" s="3" t="s">
        <v>5</v>
      </c>
      <c r="AE1" s="5" t="s">
        <v>35</v>
      </c>
      <c r="AF1" s="4" t="s">
        <v>0</v>
      </c>
      <c r="AG1" s="3" t="s">
        <v>2</v>
      </c>
      <c r="AH1" s="1" t="s">
        <v>139</v>
      </c>
      <c r="AI1" s="3"/>
      <c r="AL1" s="12"/>
    </row>
    <row r="2" spans="1:38" s="6" customFormat="1" ht="13.5">
      <c r="A2" s="1"/>
      <c r="B2" s="6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>
        <f>SUMIF($C$1:$Q$1,"*思考",C2:Q2)</f>
        <v>0</v>
      </c>
      <c r="S2" s="8" t="e">
        <f>R2/$R$2</f>
        <v>#DIV/0!</v>
      </c>
      <c r="T2" s="4"/>
      <c r="U2" s="3">
        <f>COUNTIF($T$3:$T$50,"◎")</f>
        <v>0</v>
      </c>
      <c r="V2" s="7">
        <f>SUMIF($C$1:$Q$1,"*表現処理",C2:Q2)</f>
        <v>0</v>
      </c>
      <c r="W2" s="8" t="e">
        <f>V2/$V$2</f>
        <v>#DIV/0!</v>
      </c>
      <c r="X2" s="4"/>
      <c r="Y2" s="3">
        <f>COUNTIF($X$3:$X$50,"◎")</f>
        <v>0</v>
      </c>
      <c r="Z2" s="7">
        <f aca="true" t="shared" si="0" ref="Z2:Z42">SUMIF($C$1:$Q$1,"*知識理解",C2:Q2)</f>
        <v>0</v>
      </c>
      <c r="AA2" s="8" t="e">
        <f>Z2/$Z$2</f>
        <v>#DIV/0!</v>
      </c>
      <c r="AB2" s="4"/>
      <c r="AC2" s="3">
        <f>COUNTIF($AB$3:$AB$50,"◎")</f>
        <v>0</v>
      </c>
      <c r="AD2" s="7">
        <f aca="true" t="shared" si="1" ref="AD2:AD42">SUM(C2:Q2)</f>
        <v>0</v>
      </c>
      <c r="AE2" s="8" t="e">
        <f>AD2/$AD$2</f>
        <v>#DIV/0!</v>
      </c>
      <c r="AF2" s="4"/>
      <c r="AG2" s="3"/>
      <c r="AH2" s="6">
        <f>COUNTIF($AF$3:$AF$50,"a")</f>
        <v>0</v>
      </c>
      <c r="AI2" s="3"/>
      <c r="AL2" s="12"/>
    </row>
    <row r="3" spans="1:38" s="6" customFormat="1" ht="13.5">
      <c r="A3" s="6">
        <v>1</v>
      </c>
      <c r="B3" s="6">
        <f>'名簿'!B1</f>
        <v>0</v>
      </c>
      <c r="C3" s="10"/>
      <c r="D3" s="10"/>
      <c r="E3" s="10"/>
      <c r="F3" s="10"/>
      <c r="G3" s="10"/>
      <c r="H3" s="10"/>
      <c r="I3" s="2"/>
      <c r="J3" s="2"/>
      <c r="K3" s="2"/>
      <c r="L3" s="2"/>
      <c r="M3" s="2"/>
      <c r="N3" s="2"/>
      <c r="O3" s="2"/>
      <c r="P3" s="2"/>
      <c r="Q3" s="2"/>
      <c r="R3" s="7">
        <f aca="true" t="shared" si="2" ref="R3:R42">SUMIF($C$1:$Q$1,"*思考",C3:Q3)</f>
        <v>0</v>
      </c>
      <c r="S3" s="8" t="e">
        <f aca="true" t="shared" si="3" ref="S3:S42">R3/$R$2</f>
        <v>#DIV/0!</v>
      </c>
      <c r="T3" s="9" t="e">
        <f aca="true" t="shared" si="4" ref="T3:T42">VLOOKUP(S3,$AL$5:$AM$8,2)</f>
        <v>#DIV/0!</v>
      </c>
      <c r="U3" s="3">
        <f>COUNTIF($T$3:$T$50,"○")</f>
        <v>0</v>
      </c>
      <c r="V3" s="7">
        <f aca="true" t="shared" si="5" ref="V3:V42">SUMIF($C$1:$Q$1,"*表現処理",C3:Q3)</f>
        <v>0</v>
      </c>
      <c r="W3" s="8" t="e">
        <f aca="true" t="shared" si="6" ref="W3:W42">V3/$V$2</f>
        <v>#DIV/0!</v>
      </c>
      <c r="X3" s="9" t="e">
        <f aca="true" t="shared" si="7" ref="X3:X42">VLOOKUP(W3,$AL$5:$AM$8,2)</f>
        <v>#DIV/0!</v>
      </c>
      <c r="Y3" s="3">
        <f>COUNTIF($X$3:$X$50,"○")</f>
        <v>0</v>
      </c>
      <c r="Z3" s="7">
        <f t="shared" si="0"/>
        <v>0</v>
      </c>
      <c r="AA3" s="8" t="e">
        <f aca="true" t="shared" si="8" ref="AA3:AA42">Z3/$Z$2</f>
        <v>#DIV/0!</v>
      </c>
      <c r="AB3" s="9" t="e">
        <f aca="true" t="shared" si="9" ref="AB3:AB42">VLOOKUP(AA3,$AL$5:$AM$8,2)</f>
        <v>#DIV/0!</v>
      </c>
      <c r="AC3" s="3">
        <f>COUNTIF($AB$3:$AB$50,"○")</f>
        <v>0</v>
      </c>
      <c r="AD3" s="7">
        <f t="shared" si="1"/>
        <v>0</v>
      </c>
      <c r="AE3" s="8" t="e">
        <f aca="true" t="shared" si="10" ref="AE3:AE42">AD3/$AD$2</f>
        <v>#DIV/0!</v>
      </c>
      <c r="AF3" s="9" t="e">
        <f>VLOOKUP(AE3,$AL$10:$AM$13,2)</f>
        <v>#DIV/0!</v>
      </c>
      <c r="AG3" s="7">
        <f aca="true" t="shared" si="11" ref="AG3:AG42">RANK(AD3,$AD$3:$AD$42)</f>
        <v>1</v>
      </c>
      <c r="AH3" s="6">
        <f>COUNTIF($AF$3:$AF$50,"b")</f>
        <v>0</v>
      </c>
      <c r="AI3" s="7"/>
      <c r="AL3" s="12"/>
    </row>
    <row r="4" spans="1:38" s="6" customFormat="1" ht="13.5">
      <c r="A4" s="6">
        <v>2</v>
      </c>
      <c r="B4" s="6">
        <f>'名簿'!B2</f>
        <v>0</v>
      </c>
      <c r="C4" s="10"/>
      <c r="D4" s="10"/>
      <c r="E4" s="10"/>
      <c r="F4" s="10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7">
        <f t="shared" si="2"/>
        <v>0</v>
      </c>
      <c r="S4" s="8" t="e">
        <f t="shared" si="3"/>
        <v>#DIV/0!</v>
      </c>
      <c r="T4" s="9" t="e">
        <f t="shared" si="4"/>
        <v>#DIV/0!</v>
      </c>
      <c r="U4" s="3">
        <f>COUNTIF($T$3:$T$50,"△")</f>
        <v>0</v>
      </c>
      <c r="V4" s="7">
        <f t="shared" si="5"/>
        <v>0</v>
      </c>
      <c r="W4" s="8" t="e">
        <f t="shared" si="6"/>
        <v>#DIV/0!</v>
      </c>
      <c r="X4" s="9" t="e">
        <f t="shared" si="7"/>
        <v>#DIV/0!</v>
      </c>
      <c r="Y4" s="3">
        <f>COUNTIF($X$3:$X$50,"△")</f>
        <v>0</v>
      </c>
      <c r="Z4" s="7">
        <f t="shared" si="0"/>
        <v>0</v>
      </c>
      <c r="AA4" s="8" t="e">
        <f t="shared" si="8"/>
        <v>#DIV/0!</v>
      </c>
      <c r="AB4" s="9" t="e">
        <f t="shared" si="9"/>
        <v>#DIV/0!</v>
      </c>
      <c r="AC4" s="3">
        <f>COUNTIF($AB$3:$AB$50,"△")</f>
        <v>0</v>
      </c>
      <c r="AD4" s="7">
        <f t="shared" si="1"/>
        <v>0</v>
      </c>
      <c r="AE4" s="8" t="e">
        <f t="shared" si="10"/>
        <v>#DIV/0!</v>
      </c>
      <c r="AF4" s="9" t="e">
        <f aca="true" t="shared" si="12" ref="AF4:AF42">VLOOKUP(AE4,$AL$10:$AM$13,2)</f>
        <v>#DIV/0!</v>
      </c>
      <c r="AG4" s="7">
        <f t="shared" si="11"/>
        <v>1</v>
      </c>
      <c r="AH4" s="6">
        <f>COUNTIF($AF$3:$AF$50,"c")</f>
        <v>0</v>
      </c>
      <c r="AI4" s="7"/>
      <c r="AL4" s="12"/>
    </row>
    <row r="5" spans="1:39" s="6" customFormat="1" ht="13.5">
      <c r="A5" s="6">
        <v>3</v>
      </c>
      <c r="B5" s="6">
        <f>'名簿'!B3</f>
        <v>0</v>
      </c>
      <c r="C5" s="10"/>
      <c r="D5" s="10"/>
      <c r="E5" s="10"/>
      <c r="F5" s="10"/>
      <c r="G5" s="10"/>
      <c r="H5" s="10"/>
      <c r="I5" s="2"/>
      <c r="J5" s="2"/>
      <c r="K5" s="2"/>
      <c r="L5" s="2"/>
      <c r="M5" s="2"/>
      <c r="N5" s="2"/>
      <c r="O5" s="2"/>
      <c r="P5" s="2"/>
      <c r="Q5" s="2"/>
      <c r="R5" s="7">
        <f t="shared" si="2"/>
        <v>0</v>
      </c>
      <c r="S5" s="8" t="e">
        <f t="shared" si="3"/>
        <v>#DIV/0!</v>
      </c>
      <c r="T5" s="9" t="e">
        <f t="shared" si="4"/>
        <v>#DIV/0!</v>
      </c>
      <c r="U5" s="7"/>
      <c r="V5" s="7">
        <f t="shared" si="5"/>
        <v>0</v>
      </c>
      <c r="W5" s="8" t="e">
        <f t="shared" si="6"/>
        <v>#DIV/0!</v>
      </c>
      <c r="X5" s="9" t="e">
        <f t="shared" si="7"/>
        <v>#DIV/0!</v>
      </c>
      <c r="Y5" s="7"/>
      <c r="Z5" s="7">
        <f t="shared" si="0"/>
        <v>0</v>
      </c>
      <c r="AA5" s="8" t="e">
        <f t="shared" si="8"/>
        <v>#DIV/0!</v>
      </c>
      <c r="AB5" s="9" t="e">
        <f t="shared" si="9"/>
        <v>#DIV/0!</v>
      </c>
      <c r="AC5" s="7"/>
      <c r="AD5" s="7">
        <f t="shared" si="1"/>
        <v>0</v>
      </c>
      <c r="AE5" s="8" t="e">
        <f t="shared" si="10"/>
        <v>#DIV/0!</v>
      </c>
      <c r="AF5" s="9" t="e">
        <f t="shared" si="12"/>
        <v>#DIV/0!</v>
      </c>
      <c r="AG5" s="7">
        <f t="shared" si="11"/>
        <v>1</v>
      </c>
      <c r="AH5" s="7"/>
      <c r="AI5" s="7"/>
      <c r="AL5" s="13">
        <v>0</v>
      </c>
      <c r="AM5" s="14" t="s">
        <v>50</v>
      </c>
    </row>
    <row r="6" spans="1:39" s="6" customFormat="1" ht="13.5">
      <c r="A6" s="6">
        <v>4</v>
      </c>
      <c r="B6" s="6">
        <f>'名簿'!B4</f>
        <v>0</v>
      </c>
      <c r="C6" s="11"/>
      <c r="D6" s="11"/>
      <c r="E6" s="11"/>
      <c r="F6" s="10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7">
        <f t="shared" si="2"/>
        <v>0</v>
      </c>
      <c r="S6" s="8" t="e">
        <f t="shared" si="3"/>
        <v>#DIV/0!</v>
      </c>
      <c r="T6" s="9" t="e">
        <f t="shared" si="4"/>
        <v>#DIV/0!</v>
      </c>
      <c r="U6" s="7"/>
      <c r="V6" s="7">
        <f t="shared" si="5"/>
        <v>0</v>
      </c>
      <c r="W6" s="8" t="e">
        <f t="shared" si="6"/>
        <v>#DIV/0!</v>
      </c>
      <c r="X6" s="9" t="e">
        <f t="shared" si="7"/>
        <v>#DIV/0!</v>
      </c>
      <c r="Y6" s="7"/>
      <c r="Z6" s="7">
        <f t="shared" si="0"/>
        <v>0</v>
      </c>
      <c r="AA6" s="8" t="e">
        <f t="shared" si="8"/>
        <v>#DIV/0!</v>
      </c>
      <c r="AB6" s="9" t="e">
        <f t="shared" si="9"/>
        <v>#DIV/0!</v>
      </c>
      <c r="AC6" s="7"/>
      <c r="AD6" s="7">
        <f t="shared" si="1"/>
        <v>0</v>
      </c>
      <c r="AE6" s="8" t="e">
        <f t="shared" si="10"/>
        <v>#DIV/0!</v>
      </c>
      <c r="AF6" s="9" t="e">
        <f t="shared" si="12"/>
        <v>#DIV/0!</v>
      </c>
      <c r="AG6" s="7">
        <f t="shared" si="11"/>
        <v>1</v>
      </c>
      <c r="AH6" s="7"/>
      <c r="AI6" s="7"/>
      <c r="AL6" s="13">
        <v>0.01</v>
      </c>
      <c r="AM6" s="14" t="s">
        <v>132</v>
      </c>
    </row>
    <row r="7" spans="1:39" s="6" customFormat="1" ht="13.5">
      <c r="A7" s="6">
        <v>5</v>
      </c>
      <c r="B7" s="6">
        <f>'名簿'!B5</f>
        <v>0</v>
      </c>
      <c r="C7" s="11"/>
      <c r="D7" s="11"/>
      <c r="E7" s="11"/>
      <c r="F7" s="10"/>
      <c r="G7" s="10"/>
      <c r="H7" s="11"/>
      <c r="I7" s="2"/>
      <c r="J7" s="2"/>
      <c r="K7" s="2"/>
      <c r="L7" s="2"/>
      <c r="M7" s="2"/>
      <c r="N7" s="2"/>
      <c r="O7" s="2"/>
      <c r="P7" s="2"/>
      <c r="Q7" s="2"/>
      <c r="R7" s="7">
        <f t="shared" si="2"/>
        <v>0</v>
      </c>
      <c r="S7" s="8" t="e">
        <f t="shared" si="3"/>
        <v>#DIV/0!</v>
      </c>
      <c r="T7" s="9" t="e">
        <f t="shared" si="4"/>
        <v>#DIV/0!</v>
      </c>
      <c r="U7" s="7"/>
      <c r="V7" s="7">
        <f t="shared" si="5"/>
        <v>0</v>
      </c>
      <c r="W7" s="8" t="e">
        <f t="shared" si="6"/>
        <v>#DIV/0!</v>
      </c>
      <c r="X7" s="9" t="e">
        <f t="shared" si="7"/>
        <v>#DIV/0!</v>
      </c>
      <c r="Y7" s="7"/>
      <c r="Z7" s="7">
        <f t="shared" si="0"/>
        <v>0</v>
      </c>
      <c r="AA7" s="8" t="e">
        <f t="shared" si="8"/>
        <v>#DIV/0!</v>
      </c>
      <c r="AB7" s="9" t="e">
        <f t="shared" si="9"/>
        <v>#DIV/0!</v>
      </c>
      <c r="AC7" s="7"/>
      <c r="AD7" s="7">
        <f t="shared" si="1"/>
        <v>0</v>
      </c>
      <c r="AE7" s="8" t="e">
        <f t="shared" si="10"/>
        <v>#DIV/0!</v>
      </c>
      <c r="AF7" s="9" t="e">
        <f t="shared" si="12"/>
        <v>#DIV/0!</v>
      </c>
      <c r="AG7" s="7">
        <f t="shared" si="11"/>
        <v>1</v>
      </c>
      <c r="AH7" s="7"/>
      <c r="AI7" s="7"/>
      <c r="AL7" s="13">
        <v>0.6</v>
      </c>
      <c r="AM7" s="14" t="s">
        <v>133</v>
      </c>
    </row>
    <row r="8" spans="1:39" s="6" customFormat="1" ht="13.5">
      <c r="A8" s="6">
        <v>6</v>
      </c>
      <c r="B8" s="6">
        <f>'名簿'!B6</f>
        <v>0</v>
      </c>
      <c r="C8" s="11"/>
      <c r="D8" s="11"/>
      <c r="E8" s="11"/>
      <c r="F8" s="10"/>
      <c r="G8" s="10"/>
      <c r="H8" s="11"/>
      <c r="I8" s="2"/>
      <c r="J8" s="2"/>
      <c r="K8" s="2"/>
      <c r="L8" s="2"/>
      <c r="M8" s="2"/>
      <c r="N8" s="2"/>
      <c r="O8" s="2"/>
      <c r="P8" s="2"/>
      <c r="Q8" s="2"/>
      <c r="R8" s="7">
        <f t="shared" si="2"/>
        <v>0</v>
      </c>
      <c r="S8" s="8" t="e">
        <f t="shared" si="3"/>
        <v>#DIV/0!</v>
      </c>
      <c r="T8" s="9" t="e">
        <f t="shared" si="4"/>
        <v>#DIV/0!</v>
      </c>
      <c r="U8" s="7"/>
      <c r="V8" s="7">
        <f t="shared" si="5"/>
        <v>0</v>
      </c>
      <c r="W8" s="8" t="e">
        <f t="shared" si="6"/>
        <v>#DIV/0!</v>
      </c>
      <c r="X8" s="9" t="e">
        <f t="shared" si="7"/>
        <v>#DIV/0!</v>
      </c>
      <c r="Y8" s="7"/>
      <c r="Z8" s="7">
        <f t="shared" si="0"/>
        <v>0</v>
      </c>
      <c r="AA8" s="8" t="e">
        <f t="shared" si="8"/>
        <v>#DIV/0!</v>
      </c>
      <c r="AB8" s="9" t="e">
        <f t="shared" si="9"/>
        <v>#DIV/0!</v>
      </c>
      <c r="AC8" s="7"/>
      <c r="AD8" s="7">
        <f t="shared" si="1"/>
        <v>0</v>
      </c>
      <c r="AE8" s="8" t="e">
        <f t="shared" si="10"/>
        <v>#DIV/0!</v>
      </c>
      <c r="AF8" s="9" t="e">
        <f t="shared" si="12"/>
        <v>#DIV/0!</v>
      </c>
      <c r="AG8" s="7">
        <f t="shared" si="11"/>
        <v>1</v>
      </c>
      <c r="AH8" s="7"/>
      <c r="AI8" s="7"/>
      <c r="AL8" s="13">
        <v>0.9</v>
      </c>
      <c r="AM8" s="14" t="s">
        <v>134</v>
      </c>
    </row>
    <row r="9" spans="1:38" s="6" customFormat="1" ht="13.5">
      <c r="A9" s="6">
        <v>7</v>
      </c>
      <c r="B9" s="6">
        <f>'名簿'!B7</f>
        <v>0</v>
      </c>
      <c r="C9" s="11"/>
      <c r="D9" s="11"/>
      <c r="E9" s="11"/>
      <c r="F9" s="10"/>
      <c r="G9" s="10"/>
      <c r="H9" s="11"/>
      <c r="I9" s="2"/>
      <c r="J9" s="2"/>
      <c r="K9" s="2"/>
      <c r="L9" s="2"/>
      <c r="M9" s="2"/>
      <c r="N9" s="2"/>
      <c r="O9" s="2"/>
      <c r="P9" s="2"/>
      <c r="Q9" s="2"/>
      <c r="R9" s="7">
        <f t="shared" si="2"/>
        <v>0</v>
      </c>
      <c r="S9" s="8" t="e">
        <f t="shared" si="3"/>
        <v>#DIV/0!</v>
      </c>
      <c r="T9" s="9" t="e">
        <f t="shared" si="4"/>
        <v>#DIV/0!</v>
      </c>
      <c r="U9" s="7"/>
      <c r="V9" s="7">
        <f t="shared" si="5"/>
        <v>0</v>
      </c>
      <c r="W9" s="8" t="e">
        <f t="shared" si="6"/>
        <v>#DIV/0!</v>
      </c>
      <c r="X9" s="9" t="e">
        <f t="shared" si="7"/>
        <v>#DIV/0!</v>
      </c>
      <c r="Y9" s="7"/>
      <c r="Z9" s="7">
        <f t="shared" si="0"/>
        <v>0</v>
      </c>
      <c r="AA9" s="8" t="e">
        <f t="shared" si="8"/>
        <v>#DIV/0!</v>
      </c>
      <c r="AB9" s="9" t="e">
        <f t="shared" si="9"/>
        <v>#DIV/0!</v>
      </c>
      <c r="AC9" s="7"/>
      <c r="AD9" s="7">
        <f t="shared" si="1"/>
        <v>0</v>
      </c>
      <c r="AE9" s="8" t="e">
        <f t="shared" si="10"/>
        <v>#DIV/0!</v>
      </c>
      <c r="AF9" s="9" t="e">
        <f t="shared" si="12"/>
        <v>#DIV/0!</v>
      </c>
      <c r="AG9" s="7">
        <f t="shared" si="11"/>
        <v>1</v>
      </c>
      <c r="AH9" s="7"/>
      <c r="AI9" s="7"/>
      <c r="AL9" s="12"/>
    </row>
    <row r="10" spans="1:39" s="6" customFormat="1" ht="13.5">
      <c r="A10" s="6">
        <v>8</v>
      </c>
      <c r="B10" s="6">
        <f>'名簿'!B8</f>
        <v>0</v>
      </c>
      <c r="C10" s="11"/>
      <c r="D10" s="11"/>
      <c r="E10" s="11"/>
      <c r="F10" s="10"/>
      <c r="G10" s="10"/>
      <c r="H10" s="11"/>
      <c r="I10" s="2"/>
      <c r="J10" s="2"/>
      <c r="K10" s="2"/>
      <c r="L10" s="2"/>
      <c r="M10" s="2"/>
      <c r="N10" s="2"/>
      <c r="O10" s="2"/>
      <c r="P10" s="2"/>
      <c r="Q10" s="2"/>
      <c r="R10" s="7">
        <f t="shared" si="2"/>
        <v>0</v>
      </c>
      <c r="S10" s="8" t="e">
        <f t="shared" si="3"/>
        <v>#DIV/0!</v>
      </c>
      <c r="T10" s="9" t="e">
        <f t="shared" si="4"/>
        <v>#DIV/0!</v>
      </c>
      <c r="U10" s="7"/>
      <c r="V10" s="7">
        <f t="shared" si="5"/>
        <v>0</v>
      </c>
      <c r="W10" s="8" t="e">
        <f t="shared" si="6"/>
        <v>#DIV/0!</v>
      </c>
      <c r="X10" s="9" t="e">
        <f t="shared" si="7"/>
        <v>#DIV/0!</v>
      </c>
      <c r="Y10" s="7"/>
      <c r="Z10" s="7">
        <f t="shared" si="0"/>
        <v>0</v>
      </c>
      <c r="AA10" s="8" t="e">
        <f t="shared" si="8"/>
        <v>#DIV/0!</v>
      </c>
      <c r="AB10" s="9" t="e">
        <f t="shared" si="9"/>
        <v>#DIV/0!</v>
      </c>
      <c r="AC10" s="7"/>
      <c r="AD10" s="7">
        <f t="shared" si="1"/>
        <v>0</v>
      </c>
      <c r="AE10" s="8" t="e">
        <f t="shared" si="10"/>
        <v>#DIV/0!</v>
      </c>
      <c r="AF10" s="9" t="e">
        <f t="shared" si="12"/>
        <v>#DIV/0!</v>
      </c>
      <c r="AG10" s="7">
        <f t="shared" si="11"/>
        <v>1</v>
      </c>
      <c r="AH10" s="7"/>
      <c r="AI10" s="7"/>
      <c r="AL10" s="13">
        <v>0</v>
      </c>
      <c r="AM10" s="14" t="s">
        <v>50</v>
      </c>
    </row>
    <row r="11" spans="1:39" s="6" customFormat="1" ht="13.5">
      <c r="A11" s="6">
        <v>9</v>
      </c>
      <c r="B11" s="6">
        <f>'名簿'!B9</f>
        <v>0</v>
      </c>
      <c r="C11" s="11"/>
      <c r="D11" s="11"/>
      <c r="E11" s="11"/>
      <c r="F11" s="10"/>
      <c r="G11" s="10"/>
      <c r="H11" s="11"/>
      <c r="I11" s="2"/>
      <c r="J11" s="2"/>
      <c r="K11" s="2"/>
      <c r="L11" s="2"/>
      <c r="M11" s="2"/>
      <c r="N11" s="2"/>
      <c r="O11" s="2"/>
      <c r="P11" s="2"/>
      <c r="Q11" s="2"/>
      <c r="R11" s="7">
        <f t="shared" si="2"/>
        <v>0</v>
      </c>
      <c r="S11" s="8" t="e">
        <f t="shared" si="3"/>
        <v>#DIV/0!</v>
      </c>
      <c r="T11" s="9" t="e">
        <f t="shared" si="4"/>
        <v>#DIV/0!</v>
      </c>
      <c r="U11" s="7"/>
      <c r="V11" s="7">
        <f t="shared" si="5"/>
        <v>0</v>
      </c>
      <c r="W11" s="8" t="e">
        <f t="shared" si="6"/>
        <v>#DIV/0!</v>
      </c>
      <c r="X11" s="9" t="e">
        <f t="shared" si="7"/>
        <v>#DIV/0!</v>
      </c>
      <c r="Y11" s="7"/>
      <c r="Z11" s="7">
        <f t="shared" si="0"/>
        <v>0</v>
      </c>
      <c r="AA11" s="8" t="e">
        <f t="shared" si="8"/>
        <v>#DIV/0!</v>
      </c>
      <c r="AB11" s="9" t="e">
        <f t="shared" si="9"/>
        <v>#DIV/0!</v>
      </c>
      <c r="AC11" s="7"/>
      <c r="AD11" s="7">
        <f t="shared" si="1"/>
        <v>0</v>
      </c>
      <c r="AE11" s="8" t="e">
        <f t="shared" si="10"/>
        <v>#DIV/0!</v>
      </c>
      <c r="AF11" s="9" t="e">
        <f t="shared" si="12"/>
        <v>#DIV/0!</v>
      </c>
      <c r="AG11" s="7">
        <f t="shared" si="11"/>
        <v>1</v>
      </c>
      <c r="AH11" s="7"/>
      <c r="AI11" s="7"/>
      <c r="AL11" s="13">
        <v>0.01</v>
      </c>
      <c r="AM11" s="14" t="s">
        <v>135</v>
      </c>
    </row>
    <row r="12" spans="1:39" s="6" customFormat="1" ht="13.5">
      <c r="A12" s="6">
        <v>10</v>
      </c>
      <c r="B12" s="6">
        <f>'名簿'!B10</f>
        <v>0</v>
      </c>
      <c r="C12" s="11"/>
      <c r="D12" s="11"/>
      <c r="E12" s="11"/>
      <c r="F12" s="10"/>
      <c r="G12" s="10"/>
      <c r="H12" s="11"/>
      <c r="I12" s="2"/>
      <c r="J12" s="2"/>
      <c r="K12" s="2"/>
      <c r="L12" s="2"/>
      <c r="M12" s="2"/>
      <c r="N12" s="2"/>
      <c r="O12" s="2"/>
      <c r="P12" s="2"/>
      <c r="Q12" s="2"/>
      <c r="R12" s="7">
        <f t="shared" si="2"/>
        <v>0</v>
      </c>
      <c r="S12" s="8" t="e">
        <f t="shared" si="3"/>
        <v>#DIV/0!</v>
      </c>
      <c r="T12" s="9" t="e">
        <f t="shared" si="4"/>
        <v>#DIV/0!</v>
      </c>
      <c r="U12" s="7"/>
      <c r="V12" s="7">
        <f t="shared" si="5"/>
        <v>0</v>
      </c>
      <c r="W12" s="8" t="e">
        <f t="shared" si="6"/>
        <v>#DIV/0!</v>
      </c>
      <c r="X12" s="9" t="e">
        <f t="shared" si="7"/>
        <v>#DIV/0!</v>
      </c>
      <c r="Y12" s="7"/>
      <c r="Z12" s="7">
        <f t="shared" si="0"/>
        <v>0</v>
      </c>
      <c r="AA12" s="8" t="e">
        <f t="shared" si="8"/>
        <v>#DIV/0!</v>
      </c>
      <c r="AB12" s="9" t="e">
        <f t="shared" si="9"/>
        <v>#DIV/0!</v>
      </c>
      <c r="AC12" s="7"/>
      <c r="AD12" s="7">
        <f t="shared" si="1"/>
        <v>0</v>
      </c>
      <c r="AE12" s="8" t="e">
        <f t="shared" si="10"/>
        <v>#DIV/0!</v>
      </c>
      <c r="AF12" s="9" t="e">
        <f t="shared" si="12"/>
        <v>#DIV/0!</v>
      </c>
      <c r="AG12" s="7">
        <f t="shared" si="11"/>
        <v>1</v>
      </c>
      <c r="AH12" s="7"/>
      <c r="AI12" s="7"/>
      <c r="AL12" s="13">
        <v>0.6</v>
      </c>
      <c r="AM12" s="14" t="s">
        <v>136</v>
      </c>
    </row>
    <row r="13" spans="1:39" s="6" customFormat="1" ht="13.5">
      <c r="A13" s="6">
        <v>11</v>
      </c>
      <c r="B13" s="6">
        <f>'名簿'!B11</f>
        <v>0</v>
      </c>
      <c r="C13" s="11"/>
      <c r="D13" s="11"/>
      <c r="E13" s="11"/>
      <c r="F13" s="10"/>
      <c r="G13" s="10"/>
      <c r="H13" s="11"/>
      <c r="I13" s="2"/>
      <c r="J13" s="2"/>
      <c r="K13" s="2"/>
      <c r="L13" s="2"/>
      <c r="M13" s="2"/>
      <c r="N13" s="2"/>
      <c r="O13" s="2"/>
      <c r="P13" s="2"/>
      <c r="Q13" s="2"/>
      <c r="R13" s="7">
        <f t="shared" si="2"/>
        <v>0</v>
      </c>
      <c r="S13" s="8" t="e">
        <f t="shared" si="3"/>
        <v>#DIV/0!</v>
      </c>
      <c r="T13" s="9" t="e">
        <f t="shared" si="4"/>
        <v>#DIV/0!</v>
      </c>
      <c r="U13" s="7"/>
      <c r="V13" s="7">
        <f t="shared" si="5"/>
        <v>0</v>
      </c>
      <c r="W13" s="8" t="e">
        <f t="shared" si="6"/>
        <v>#DIV/0!</v>
      </c>
      <c r="X13" s="9" t="e">
        <f t="shared" si="7"/>
        <v>#DIV/0!</v>
      </c>
      <c r="Y13" s="7"/>
      <c r="Z13" s="7">
        <f t="shared" si="0"/>
        <v>0</v>
      </c>
      <c r="AA13" s="8" t="e">
        <f t="shared" si="8"/>
        <v>#DIV/0!</v>
      </c>
      <c r="AB13" s="9" t="e">
        <f t="shared" si="9"/>
        <v>#DIV/0!</v>
      </c>
      <c r="AC13" s="7"/>
      <c r="AD13" s="7">
        <f t="shared" si="1"/>
        <v>0</v>
      </c>
      <c r="AE13" s="8" t="e">
        <f t="shared" si="10"/>
        <v>#DIV/0!</v>
      </c>
      <c r="AF13" s="9" t="e">
        <f t="shared" si="12"/>
        <v>#DIV/0!</v>
      </c>
      <c r="AG13" s="7">
        <f t="shared" si="11"/>
        <v>1</v>
      </c>
      <c r="AH13" s="7"/>
      <c r="AI13" s="7"/>
      <c r="AL13" s="13">
        <v>0.9</v>
      </c>
      <c r="AM13" s="14" t="s">
        <v>137</v>
      </c>
    </row>
    <row r="14" spans="1:38" s="6" customFormat="1" ht="13.5">
      <c r="A14" s="6">
        <v>12</v>
      </c>
      <c r="B14" s="6">
        <f>'名簿'!B12</f>
        <v>0</v>
      </c>
      <c r="C14" s="11"/>
      <c r="D14" s="11"/>
      <c r="E14" s="11"/>
      <c r="F14" s="10"/>
      <c r="G14" s="10"/>
      <c r="H14" s="11"/>
      <c r="I14" s="2"/>
      <c r="J14" s="2"/>
      <c r="K14" s="2"/>
      <c r="L14" s="2"/>
      <c r="M14" s="2"/>
      <c r="N14" s="2"/>
      <c r="O14" s="2"/>
      <c r="P14" s="2"/>
      <c r="Q14" s="2"/>
      <c r="R14" s="7">
        <f t="shared" si="2"/>
        <v>0</v>
      </c>
      <c r="S14" s="8" t="e">
        <f t="shared" si="3"/>
        <v>#DIV/0!</v>
      </c>
      <c r="T14" s="9" t="e">
        <f t="shared" si="4"/>
        <v>#DIV/0!</v>
      </c>
      <c r="U14" s="7"/>
      <c r="V14" s="7">
        <f t="shared" si="5"/>
        <v>0</v>
      </c>
      <c r="W14" s="8" t="e">
        <f t="shared" si="6"/>
        <v>#DIV/0!</v>
      </c>
      <c r="X14" s="9" t="e">
        <f t="shared" si="7"/>
        <v>#DIV/0!</v>
      </c>
      <c r="Y14" s="7"/>
      <c r="Z14" s="7">
        <f t="shared" si="0"/>
        <v>0</v>
      </c>
      <c r="AA14" s="8" t="e">
        <f t="shared" si="8"/>
        <v>#DIV/0!</v>
      </c>
      <c r="AB14" s="9" t="e">
        <f t="shared" si="9"/>
        <v>#DIV/0!</v>
      </c>
      <c r="AC14" s="7"/>
      <c r="AD14" s="7">
        <f t="shared" si="1"/>
        <v>0</v>
      </c>
      <c r="AE14" s="8" t="e">
        <f t="shared" si="10"/>
        <v>#DIV/0!</v>
      </c>
      <c r="AF14" s="9" t="e">
        <f t="shared" si="12"/>
        <v>#DIV/0!</v>
      </c>
      <c r="AG14" s="7">
        <f t="shared" si="11"/>
        <v>1</v>
      </c>
      <c r="AH14" s="7"/>
      <c r="AI14" s="7"/>
      <c r="AL14" s="12"/>
    </row>
    <row r="15" spans="1:38" s="6" customFormat="1" ht="13.5">
      <c r="A15" s="6">
        <v>13</v>
      </c>
      <c r="B15" s="6">
        <f>'名簿'!B13</f>
        <v>0</v>
      </c>
      <c r="C15" s="11"/>
      <c r="D15" s="11"/>
      <c r="E15" s="11"/>
      <c r="F15" s="10"/>
      <c r="G15" s="10"/>
      <c r="H15" s="11"/>
      <c r="I15" s="2"/>
      <c r="J15" s="2"/>
      <c r="K15" s="2"/>
      <c r="L15" s="2"/>
      <c r="M15" s="2"/>
      <c r="N15" s="2"/>
      <c r="O15" s="2"/>
      <c r="P15" s="2"/>
      <c r="Q15" s="2"/>
      <c r="R15" s="7">
        <f t="shared" si="2"/>
        <v>0</v>
      </c>
      <c r="S15" s="8" t="e">
        <f t="shared" si="3"/>
        <v>#DIV/0!</v>
      </c>
      <c r="T15" s="9" t="e">
        <f t="shared" si="4"/>
        <v>#DIV/0!</v>
      </c>
      <c r="U15" s="7"/>
      <c r="V15" s="7">
        <f t="shared" si="5"/>
        <v>0</v>
      </c>
      <c r="W15" s="8" t="e">
        <f t="shared" si="6"/>
        <v>#DIV/0!</v>
      </c>
      <c r="X15" s="9" t="e">
        <f t="shared" si="7"/>
        <v>#DIV/0!</v>
      </c>
      <c r="Y15" s="7"/>
      <c r="Z15" s="7">
        <f t="shared" si="0"/>
        <v>0</v>
      </c>
      <c r="AA15" s="8" t="e">
        <f t="shared" si="8"/>
        <v>#DIV/0!</v>
      </c>
      <c r="AB15" s="9" t="e">
        <f t="shared" si="9"/>
        <v>#DIV/0!</v>
      </c>
      <c r="AC15" s="7"/>
      <c r="AD15" s="7">
        <f t="shared" si="1"/>
        <v>0</v>
      </c>
      <c r="AE15" s="8" t="e">
        <f t="shared" si="10"/>
        <v>#DIV/0!</v>
      </c>
      <c r="AF15" s="9" t="e">
        <f t="shared" si="12"/>
        <v>#DIV/0!</v>
      </c>
      <c r="AG15" s="7">
        <f t="shared" si="11"/>
        <v>1</v>
      </c>
      <c r="AH15" s="7"/>
      <c r="AI15" s="7"/>
      <c r="AL15" s="12"/>
    </row>
    <row r="16" spans="1:38" s="6" customFormat="1" ht="13.5">
      <c r="A16" s="6">
        <v>14</v>
      </c>
      <c r="B16" s="6">
        <f>'名簿'!B14</f>
        <v>0</v>
      </c>
      <c r="C16" s="11"/>
      <c r="D16" s="11"/>
      <c r="E16" s="11"/>
      <c r="F16" s="11"/>
      <c r="G16" s="10"/>
      <c r="H16" s="11"/>
      <c r="I16" s="2"/>
      <c r="J16" s="2"/>
      <c r="K16" s="2"/>
      <c r="L16" s="2"/>
      <c r="M16" s="2"/>
      <c r="N16" s="2"/>
      <c r="O16" s="2"/>
      <c r="P16" s="2"/>
      <c r="Q16" s="2"/>
      <c r="R16" s="7">
        <f t="shared" si="2"/>
        <v>0</v>
      </c>
      <c r="S16" s="8" t="e">
        <f t="shared" si="3"/>
        <v>#DIV/0!</v>
      </c>
      <c r="T16" s="9" t="e">
        <f t="shared" si="4"/>
        <v>#DIV/0!</v>
      </c>
      <c r="U16" s="7"/>
      <c r="V16" s="7">
        <f t="shared" si="5"/>
        <v>0</v>
      </c>
      <c r="W16" s="8" t="e">
        <f t="shared" si="6"/>
        <v>#DIV/0!</v>
      </c>
      <c r="X16" s="9" t="e">
        <f t="shared" si="7"/>
        <v>#DIV/0!</v>
      </c>
      <c r="Y16" s="7"/>
      <c r="Z16" s="7">
        <f t="shared" si="0"/>
        <v>0</v>
      </c>
      <c r="AA16" s="8" t="e">
        <f t="shared" si="8"/>
        <v>#DIV/0!</v>
      </c>
      <c r="AB16" s="9" t="e">
        <f t="shared" si="9"/>
        <v>#DIV/0!</v>
      </c>
      <c r="AC16" s="7"/>
      <c r="AD16" s="7">
        <f t="shared" si="1"/>
        <v>0</v>
      </c>
      <c r="AE16" s="8" t="e">
        <f t="shared" si="10"/>
        <v>#DIV/0!</v>
      </c>
      <c r="AF16" s="9" t="e">
        <f t="shared" si="12"/>
        <v>#DIV/0!</v>
      </c>
      <c r="AG16" s="7">
        <f t="shared" si="11"/>
        <v>1</v>
      </c>
      <c r="AH16" s="7"/>
      <c r="AI16" s="7"/>
      <c r="AL16" s="12"/>
    </row>
    <row r="17" spans="1:38" s="6" customFormat="1" ht="13.5">
      <c r="A17" s="6">
        <v>15</v>
      </c>
      <c r="B17" s="6">
        <f>'名簿'!B15</f>
        <v>0</v>
      </c>
      <c r="C17" s="11"/>
      <c r="D17" s="11"/>
      <c r="E17" s="11"/>
      <c r="F17" s="11"/>
      <c r="G17" s="10"/>
      <c r="H17" s="11"/>
      <c r="I17" s="2"/>
      <c r="J17" s="2"/>
      <c r="K17" s="2"/>
      <c r="L17" s="2"/>
      <c r="M17" s="2"/>
      <c r="N17" s="2"/>
      <c r="O17" s="2"/>
      <c r="P17" s="2"/>
      <c r="Q17" s="2"/>
      <c r="R17" s="7">
        <f t="shared" si="2"/>
        <v>0</v>
      </c>
      <c r="S17" s="8" t="e">
        <f t="shared" si="3"/>
        <v>#DIV/0!</v>
      </c>
      <c r="T17" s="9" t="e">
        <f t="shared" si="4"/>
        <v>#DIV/0!</v>
      </c>
      <c r="U17" s="7"/>
      <c r="V17" s="7">
        <f t="shared" si="5"/>
        <v>0</v>
      </c>
      <c r="W17" s="8" t="e">
        <f t="shared" si="6"/>
        <v>#DIV/0!</v>
      </c>
      <c r="X17" s="9" t="e">
        <f t="shared" si="7"/>
        <v>#DIV/0!</v>
      </c>
      <c r="Y17" s="7"/>
      <c r="Z17" s="7">
        <f t="shared" si="0"/>
        <v>0</v>
      </c>
      <c r="AA17" s="8" t="e">
        <f t="shared" si="8"/>
        <v>#DIV/0!</v>
      </c>
      <c r="AB17" s="9" t="e">
        <f t="shared" si="9"/>
        <v>#DIV/0!</v>
      </c>
      <c r="AC17" s="7"/>
      <c r="AD17" s="7">
        <f t="shared" si="1"/>
        <v>0</v>
      </c>
      <c r="AE17" s="8" t="e">
        <f t="shared" si="10"/>
        <v>#DIV/0!</v>
      </c>
      <c r="AF17" s="9" t="e">
        <f t="shared" si="12"/>
        <v>#DIV/0!</v>
      </c>
      <c r="AG17" s="7">
        <f t="shared" si="11"/>
        <v>1</v>
      </c>
      <c r="AH17" s="7"/>
      <c r="AI17" s="7"/>
      <c r="AL17" s="12"/>
    </row>
    <row r="18" spans="1:38" s="6" customFormat="1" ht="13.5">
      <c r="A18" s="6">
        <v>16</v>
      </c>
      <c r="B18" s="6">
        <f>'名簿'!B16</f>
        <v>0</v>
      </c>
      <c r="C18" s="11"/>
      <c r="D18" s="11"/>
      <c r="E18" s="11"/>
      <c r="F18" s="11"/>
      <c r="G18" s="10"/>
      <c r="H18" s="11"/>
      <c r="I18" s="2"/>
      <c r="J18" s="2"/>
      <c r="K18" s="2"/>
      <c r="L18" s="2"/>
      <c r="M18" s="2"/>
      <c r="N18" s="2"/>
      <c r="O18" s="2"/>
      <c r="P18" s="2"/>
      <c r="Q18" s="2"/>
      <c r="R18" s="7">
        <f t="shared" si="2"/>
        <v>0</v>
      </c>
      <c r="S18" s="8" t="e">
        <f t="shared" si="3"/>
        <v>#DIV/0!</v>
      </c>
      <c r="T18" s="9" t="e">
        <f t="shared" si="4"/>
        <v>#DIV/0!</v>
      </c>
      <c r="U18" s="7"/>
      <c r="V18" s="7">
        <f t="shared" si="5"/>
        <v>0</v>
      </c>
      <c r="W18" s="8" t="e">
        <f t="shared" si="6"/>
        <v>#DIV/0!</v>
      </c>
      <c r="X18" s="9" t="e">
        <f t="shared" si="7"/>
        <v>#DIV/0!</v>
      </c>
      <c r="Y18" s="7"/>
      <c r="Z18" s="7">
        <f t="shared" si="0"/>
        <v>0</v>
      </c>
      <c r="AA18" s="8" t="e">
        <f t="shared" si="8"/>
        <v>#DIV/0!</v>
      </c>
      <c r="AB18" s="9" t="e">
        <f t="shared" si="9"/>
        <v>#DIV/0!</v>
      </c>
      <c r="AC18" s="7"/>
      <c r="AD18" s="7">
        <f t="shared" si="1"/>
        <v>0</v>
      </c>
      <c r="AE18" s="8" t="e">
        <f t="shared" si="10"/>
        <v>#DIV/0!</v>
      </c>
      <c r="AF18" s="9" t="e">
        <f t="shared" si="12"/>
        <v>#DIV/0!</v>
      </c>
      <c r="AG18" s="7">
        <f t="shared" si="11"/>
        <v>1</v>
      </c>
      <c r="AH18" s="7"/>
      <c r="AI18" s="7"/>
      <c r="AL18" s="12"/>
    </row>
    <row r="19" spans="1:37" s="6" customFormat="1" ht="13.5">
      <c r="A19" s="6">
        <v>17</v>
      </c>
      <c r="B19" s="6">
        <f>'名簿'!B17</f>
        <v>0</v>
      </c>
      <c r="C19" s="11"/>
      <c r="D19" s="11"/>
      <c r="E19" s="11"/>
      <c r="F19" s="11"/>
      <c r="G19" s="10"/>
      <c r="H19" s="11"/>
      <c r="I19" s="2"/>
      <c r="J19" s="2"/>
      <c r="K19" s="2"/>
      <c r="L19" s="2"/>
      <c r="M19" s="2"/>
      <c r="N19" s="2"/>
      <c r="O19" s="2"/>
      <c r="P19" s="2"/>
      <c r="Q19" s="2"/>
      <c r="R19" s="7">
        <f t="shared" si="2"/>
        <v>0</v>
      </c>
      <c r="S19" s="8" t="e">
        <f t="shared" si="3"/>
        <v>#DIV/0!</v>
      </c>
      <c r="T19" s="9" t="e">
        <f t="shared" si="4"/>
        <v>#DIV/0!</v>
      </c>
      <c r="U19" s="7"/>
      <c r="V19" s="7">
        <f t="shared" si="5"/>
        <v>0</v>
      </c>
      <c r="W19" s="8" t="e">
        <f t="shared" si="6"/>
        <v>#DIV/0!</v>
      </c>
      <c r="X19" s="9" t="e">
        <f t="shared" si="7"/>
        <v>#DIV/0!</v>
      </c>
      <c r="Y19" s="7"/>
      <c r="Z19" s="7">
        <f t="shared" si="0"/>
        <v>0</v>
      </c>
      <c r="AA19" s="8" t="e">
        <f t="shared" si="8"/>
        <v>#DIV/0!</v>
      </c>
      <c r="AB19" s="9" t="e">
        <f t="shared" si="9"/>
        <v>#DIV/0!</v>
      </c>
      <c r="AC19" s="7"/>
      <c r="AD19" s="7">
        <f t="shared" si="1"/>
        <v>0</v>
      </c>
      <c r="AE19" s="8" t="e">
        <f t="shared" si="10"/>
        <v>#DIV/0!</v>
      </c>
      <c r="AF19" s="9" t="e">
        <f t="shared" si="12"/>
        <v>#DIV/0!</v>
      </c>
      <c r="AG19" s="7">
        <f t="shared" si="11"/>
        <v>1</v>
      </c>
      <c r="AH19" s="7"/>
      <c r="AI19" s="7"/>
      <c r="AK19" s="12"/>
    </row>
    <row r="20" spans="1:38" s="6" customFormat="1" ht="13.5">
      <c r="A20" s="6">
        <v>18</v>
      </c>
      <c r="B20" s="6">
        <f>'名簿'!B18</f>
        <v>0</v>
      </c>
      <c r="C20" s="11"/>
      <c r="D20" s="11"/>
      <c r="E20" s="11"/>
      <c r="F20" s="11"/>
      <c r="G20" s="10"/>
      <c r="H20" s="11"/>
      <c r="I20" s="2"/>
      <c r="J20" s="2"/>
      <c r="K20" s="2"/>
      <c r="L20" s="2"/>
      <c r="M20" s="2"/>
      <c r="N20" s="2"/>
      <c r="O20" s="2"/>
      <c r="P20" s="2"/>
      <c r="Q20" s="2"/>
      <c r="R20" s="7">
        <f t="shared" si="2"/>
        <v>0</v>
      </c>
      <c r="S20" s="8" t="e">
        <f t="shared" si="3"/>
        <v>#DIV/0!</v>
      </c>
      <c r="T20" s="9" t="e">
        <f t="shared" si="4"/>
        <v>#DIV/0!</v>
      </c>
      <c r="U20" s="7"/>
      <c r="V20" s="7">
        <f t="shared" si="5"/>
        <v>0</v>
      </c>
      <c r="W20" s="8" t="e">
        <f t="shared" si="6"/>
        <v>#DIV/0!</v>
      </c>
      <c r="X20" s="9" t="e">
        <f t="shared" si="7"/>
        <v>#DIV/0!</v>
      </c>
      <c r="Y20" s="7"/>
      <c r="Z20" s="7">
        <f t="shared" si="0"/>
        <v>0</v>
      </c>
      <c r="AA20" s="8" t="e">
        <f t="shared" si="8"/>
        <v>#DIV/0!</v>
      </c>
      <c r="AB20" s="9" t="e">
        <f t="shared" si="9"/>
        <v>#DIV/0!</v>
      </c>
      <c r="AC20" s="7"/>
      <c r="AD20" s="7">
        <f t="shared" si="1"/>
        <v>0</v>
      </c>
      <c r="AE20" s="8" t="e">
        <f t="shared" si="10"/>
        <v>#DIV/0!</v>
      </c>
      <c r="AF20" s="9" t="e">
        <f t="shared" si="12"/>
        <v>#DIV/0!</v>
      </c>
      <c r="AG20" s="7">
        <f t="shared" si="11"/>
        <v>1</v>
      </c>
      <c r="AH20" s="7"/>
      <c r="AI20" s="7"/>
      <c r="AL20" s="12"/>
    </row>
    <row r="21" spans="1:38" s="6" customFormat="1" ht="13.5">
      <c r="A21" s="6">
        <v>19</v>
      </c>
      <c r="B21" s="6">
        <f>'名簿'!B19</f>
        <v>0</v>
      </c>
      <c r="C21" s="11"/>
      <c r="D21" s="11"/>
      <c r="E21" s="11"/>
      <c r="F21" s="11"/>
      <c r="G21" s="10"/>
      <c r="H21" s="11"/>
      <c r="I21" s="2"/>
      <c r="J21" s="2"/>
      <c r="K21" s="2"/>
      <c r="L21" s="2"/>
      <c r="M21" s="2"/>
      <c r="N21" s="2"/>
      <c r="O21" s="2"/>
      <c r="P21" s="2"/>
      <c r="Q21" s="2"/>
      <c r="R21" s="7">
        <f t="shared" si="2"/>
        <v>0</v>
      </c>
      <c r="S21" s="8" t="e">
        <f t="shared" si="3"/>
        <v>#DIV/0!</v>
      </c>
      <c r="T21" s="9" t="e">
        <f t="shared" si="4"/>
        <v>#DIV/0!</v>
      </c>
      <c r="U21" s="7"/>
      <c r="V21" s="7">
        <f t="shared" si="5"/>
        <v>0</v>
      </c>
      <c r="W21" s="8" t="e">
        <f t="shared" si="6"/>
        <v>#DIV/0!</v>
      </c>
      <c r="X21" s="9" t="e">
        <f t="shared" si="7"/>
        <v>#DIV/0!</v>
      </c>
      <c r="Y21" s="7"/>
      <c r="Z21" s="7">
        <f t="shared" si="0"/>
        <v>0</v>
      </c>
      <c r="AA21" s="8" t="e">
        <f t="shared" si="8"/>
        <v>#DIV/0!</v>
      </c>
      <c r="AB21" s="9" t="e">
        <f t="shared" si="9"/>
        <v>#DIV/0!</v>
      </c>
      <c r="AC21" s="7"/>
      <c r="AD21" s="7">
        <f t="shared" si="1"/>
        <v>0</v>
      </c>
      <c r="AE21" s="8" t="e">
        <f t="shared" si="10"/>
        <v>#DIV/0!</v>
      </c>
      <c r="AF21" s="9" t="e">
        <f t="shared" si="12"/>
        <v>#DIV/0!</v>
      </c>
      <c r="AG21" s="7">
        <f t="shared" si="11"/>
        <v>1</v>
      </c>
      <c r="AH21" s="7"/>
      <c r="AI21" s="7"/>
      <c r="AL21" s="12"/>
    </row>
    <row r="22" spans="1:38" s="6" customFormat="1" ht="13.5">
      <c r="A22" s="6">
        <v>20</v>
      </c>
      <c r="B22" s="6">
        <f>'名簿'!B20</f>
        <v>0</v>
      </c>
      <c r="C22" s="11"/>
      <c r="D22" s="11"/>
      <c r="E22" s="11"/>
      <c r="F22" s="11"/>
      <c r="G22" s="10"/>
      <c r="H22" s="11"/>
      <c r="I22" s="2"/>
      <c r="J22" s="2"/>
      <c r="K22" s="2"/>
      <c r="L22" s="2"/>
      <c r="M22" s="2"/>
      <c r="N22" s="2"/>
      <c r="O22" s="2"/>
      <c r="P22" s="2"/>
      <c r="Q22" s="2"/>
      <c r="R22" s="7">
        <f t="shared" si="2"/>
        <v>0</v>
      </c>
      <c r="S22" s="8" t="e">
        <f t="shared" si="3"/>
        <v>#DIV/0!</v>
      </c>
      <c r="T22" s="9" t="e">
        <f t="shared" si="4"/>
        <v>#DIV/0!</v>
      </c>
      <c r="U22" s="7"/>
      <c r="V22" s="7">
        <f t="shared" si="5"/>
        <v>0</v>
      </c>
      <c r="W22" s="8" t="e">
        <f t="shared" si="6"/>
        <v>#DIV/0!</v>
      </c>
      <c r="X22" s="9" t="e">
        <f t="shared" si="7"/>
        <v>#DIV/0!</v>
      </c>
      <c r="Y22" s="7"/>
      <c r="Z22" s="7">
        <f t="shared" si="0"/>
        <v>0</v>
      </c>
      <c r="AA22" s="8" t="e">
        <f t="shared" si="8"/>
        <v>#DIV/0!</v>
      </c>
      <c r="AB22" s="9" t="e">
        <f t="shared" si="9"/>
        <v>#DIV/0!</v>
      </c>
      <c r="AC22" s="7"/>
      <c r="AD22" s="7">
        <f t="shared" si="1"/>
        <v>0</v>
      </c>
      <c r="AE22" s="8" t="e">
        <f t="shared" si="10"/>
        <v>#DIV/0!</v>
      </c>
      <c r="AF22" s="9" t="e">
        <f t="shared" si="12"/>
        <v>#DIV/0!</v>
      </c>
      <c r="AG22" s="7">
        <f t="shared" si="11"/>
        <v>1</v>
      </c>
      <c r="AH22" s="7"/>
      <c r="AI22" s="7"/>
      <c r="AL22" s="12"/>
    </row>
    <row r="23" spans="1:38" s="6" customFormat="1" ht="13.5">
      <c r="A23" s="6">
        <v>21</v>
      </c>
      <c r="B23" s="6">
        <f>'名簿'!B21</f>
        <v>0</v>
      </c>
      <c r="C23" s="11"/>
      <c r="D23" s="11"/>
      <c r="E23" s="11"/>
      <c r="F23" s="11"/>
      <c r="G23" s="10"/>
      <c r="H23" s="11"/>
      <c r="I23" s="2"/>
      <c r="J23" s="2"/>
      <c r="K23" s="2"/>
      <c r="L23" s="2"/>
      <c r="M23" s="2"/>
      <c r="N23" s="2"/>
      <c r="O23" s="2"/>
      <c r="P23" s="2"/>
      <c r="Q23" s="2"/>
      <c r="R23" s="7">
        <f t="shared" si="2"/>
        <v>0</v>
      </c>
      <c r="S23" s="8" t="e">
        <f t="shared" si="3"/>
        <v>#DIV/0!</v>
      </c>
      <c r="T23" s="9" t="e">
        <f t="shared" si="4"/>
        <v>#DIV/0!</v>
      </c>
      <c r="U23" s="7"/>
      <c r="V23" s="7">
        <f t="shared" si="5"/>
        <v>0</v>
      </c>
      <c r="W23" s="8" t="e">
        <f t="shared" si="6"/>
        <v>#DIV/0!</v>
      </c>
      <c r="X23" s="9" t="e">
        <f t="shared" si="7"/>
        <v>#DIV/0!</v>
      </c>
      <c r="Y23" s="7"/>
      <c r="Z23" s="7">
        <f t="shared" si="0"/>
        <v>0</v>
      </c>
      <c r="AA23" s="8" t="e">
        <f t="shared" si="8"/>
        <v>#DIV/0!</v>
      </c>
      <c r="AB23" s="9" t="e">
        <f t="shared" si="9"/>
        <v>#DIV/0!</v>
      </c>
      <c r="AC23" s="7"/>
      <c r="AD23" s="7">
        <f t="shared" si="1"/>
        <v>0</v>
      </c>
      <c r="AE23" s="8" t="e">
        <f t="shared" si="10"/>
        <v>#DIV/0!</v>
      </c>
      <c r="AF23" s="9" t="e">
        <f t="shared" si="12"/>
        <v>#DIV/0!</v>
      </c>
      <c r="AG23" s="7">
        <f t="shared" si="11"/>
        <v>1</v>
      </c>
      <c r="AH23" s="7"/>
      <c r="AI23" s="7"/>
      <c r="AL23" s="12"/>
    </row>
    <row r="24" spans="1:38" s="6" customFormat="1" ht="13.5">
      <c r="A24" s="6">
        <v>22</v>
      </c>
      <c r="B24" s="6">
        <f>'名簿'!B22</f>
        <v>0</v>
      </c>
      <c r="C24" s="11"/>
      <c r="D24" s="11"/>
      <c r="E24" s="11"/>
      <c r="F24" s="11"/>
      <c r="G24" s="10"/>
      <c r="H24" s="11"/>
      <c r="I24" s="2"/>
      <c r="J24" s="2"/>
      <c r="K24" s="2"/>
      <c r="L24" s="2"/>
      <c r="M24" s="2"/>
      <c r="N24" s="2"/>
      <c r="O24" s="2"/>
      <c r="P24" s="2"/>
      <c r="Q24" s="2"/>
      <c r="R24" s="7">
        <f t="shared" si="2"/>
        <v>0</v>
      </c>
      <c r="S24" s="8" t="e">
        <f t="shared" si="3"/>
        <v>#DIV/0!</v>
      </c>
      <c r="T24" s="9" t="e">
        <f t="shared" si="4"/>
        <v>#DIV/0!</v>
      </c>
      <c r="U24" s="7"/>
      <c r="V24" s="7">
        <f t="shared" si="5"/>
        <v>0</v>
      </c>
      <c r="W24" s="8" t="e">
        <f t="shared" si="6"/>
        <v>#DIV/0!</v>
      </c>
      <c r="X24" s="9" t="e">
        <f t="shared" si="7"/>
        <v>#DIV/0!</v>
      </c>
      <c r="Y24" s="7"/>
      <c r="Z24" s="7">
        <f t="shared" si="0"/>
        <v>0</v>
      </c>
      <c r="AA24" s="8" t="e">
        <f t="shared" si="8"/>
        <v>#DIV/0!</v>
      </c>
      <c r="AB24" s="9" t="e">
        <f t="shared" si="9"/>
        <v>#DIV/0!</v>
      </c>
      <c r="AC24" s="7"/>
      <c r="AD24" s="7">
        <f t="shared" si="1"/>
        <v>0</v>
      </c>
      <c r="AE24" s="8" t="e">
        <f t="shared" si="10"/>
        <v>#DIV/0!</v>
      </c>
      <c r="AF24" s="9" t="e">
        <f t="shared" si="12"/>
        <v>#DIV/0!</v>
      </c>
      <c r="AG24" s="7">
        <f t="shared" si="11"/>
        <v>1</v>
      </c>
      <c r="AH24" s="7"/>
      <c r="AI24" s="7"/>
      <c r="AL24" s="12"/>
    </row>
    <row r="25" spans="1:38" s="6" customFormat="1" ht="13.5">
      <c r="A25" s="6">
        <v>23</v>
      </c>
      <c r="B25" s="6">
        <f>'名簿'!B23</f>
        <v>0</v>
      </c>
      <c r="C25" s="11"/>
      <c r="D25" s="11"/>
      <c r="E25" s="11"/>
      <c r="F25" s="11"/>
      <c r="G25" s="11"/>
      <c r="H25" s="11"/>
      <c r="I25" s="2"/>
      <c r="J25" s="2"/>
      <c r="K25" s="2"/>
      <c r="L25" s="2"/>
      <c r="M25" s="2"/>
      <c r="N25" s="2"/>
      <c r="O25" s="2"/>
      <c r="P25" s="2"/>
      <c r="Q25" s="2"/>
      <c r="R25" s="7">
        <f t="shared" si="2"/>
        <v>0</v>
      </c>
      <c r="S25" s="8" t="e">
        <f t="shared" si="3"/>
        <v>#DIV/0!</v>
      </c>
      <c r="T25" s="9" t="e">
        <f t="shared" si="4"/>
        <v>#DIV/0!</v>
      </c>
      <c r="U25" s="7"/>
      <c r="V25" s="7">
        <f t="shared" si="5"/>
        <v>0</v>
      </c>
      <c r="W25" s="8" t="e">
        <f t="shared" si="6"/>
        <v>#DIV/0!</v>
      </c>
      <c r="X25" s="9" t="e">
        <f t="shared" si="7"/>
        <v>#DIV/0!</v>
      </c>
      <c r="Y25" s="7"/>
      <c r="Z25" s="7">
        <f t="shared" si="0"/>
        <v>0</v>
      </c>
      <c r="AA25" s="8" t="e">
        <f t="shared" si="8"/>
        <v>#DIV/0!</v>
      </c>
      <c r="AB25" s="9" t="e">
        <f t="shared" si="9"/>
        <v>#DIV/0!</v>
      </c>
      <c r="AC25" s="7"/>
      <c r="AD25" s="7">
        <f t="shared" si="1"/>
        <v>0</v>
      </c>
      <c r="AE25" s="8" t="e">
        <f t="shared" si="10"/>
        <v>#DIV/0!</v>
      </c>
      <c r="AF25" s="9" t="e">
        <f t="shared" si="12"/>
        <v>#DIV/0!</v>
      </c>
      <c r="AG25" s="7">
        <f t="shared" si="11"/>
        <v>1</v>
      </c>
      <c r="AH25" s="7"/>
      <c r="AI25" s="7"/>
      <c r="AL25" s="12"/>
    </row>
    <row r="26" spans="1:38" s="6" customFormat="1" ht="13.5">
      <c r="A26" s="6">
        <v>24</v>
      </c>
      <c r="B26" s="6">
        <f>'名簿'!B24</f>
        <v>0</v>
      </c>
      <c r="C26" s="11"/>
      <c r="D26" s="11"/>
      <c r="E26" s="11"/>
      <c r="F26" s="11"/>
      <c r="G26" s="11"/>
      <c r="H26" s="11"/>
      <c r="I26" s="2"/>
      <c r="J26" s="2"/>
      <c r="K26" s="2"/>
      <c r="L26" s="2"/>
      <c r="M26" s="2"/>
      <c r="N26" s="2"/>
      <c r="O26" s="2"/>
      <c r="P26" s="2"/>
      <c r="Q26" s="2"/>
      <c r="R26" s="7">
        <f t="shared" si="2"/>
        <v>0</v>
      </c>
      <c r="S26" s="8" t="e">
        <f t="shared" si="3"/>
        <v>#DIV/0!</v>
      </c>
      <c r="T26" s="9" t="e">
        <f t="shared" si="4"/>
        <v>#DIV/0!</v>
      </c>
      <c r="U26" s="7"/>
      <c r="V26" s="7">
        <f t="shared" si="5"/>
        <v>0</v>
      </c>
      <c r="W26" s="8" t="e">
        <f t="shared" si="6"/>
        <v>#DIV/0!</v>
      </c>
      <c r="X26" s="9" t="e">
        <f t="shared" si="7"/>
        <v>#DIV/0!</v>
      </c>
      <c r="Y26" s="7"/>
      <c r="Z26" s="7">
        <f t="shared" si="0"/>
        <v>0</v>
      </c>
      <c r="AA26" s="8" t="e">
        <f t="shared" si="8"/>
        <v>#DIV/0!</v>
      </c>
      <c r="AB26" s="9" t="e">
        <f t="shared" si="9"/>
        <v>#DIV/0!</v>
      </c>
      <c r="AC26" s="7"/>
      <c r="AD26" s="7">
        <f t="shared" si="1"/>
        <v>0</v>
      </c>
      <c r="AE26" s="8" t="e">
        <f t="shared" si="10"/>
        <v>#DIV/0!</v>
      </c>
      <c r="AF26" s="9" t="e">
        <f t="shared" si="12"/>
        <v>#DIV/0!</v>
      </c>
      <c r="AG26" s="7">
        <f t="shared" si="11"/>
        <v>1</v>
      </c>
      <c r="AH26" s="7"/>
      <c r="AI26" s="7"/>
      <c r="AL26" s="12"/>
    </row>
    <row r="27" spans="1:38" s="6" customFormat="1" ht="13.5">
      <c r="A27" s="6">
        <v>25</v>
      </c>
      <c r="B27" s="6">
        <f>'名簿'!B25</f>
        <v>0</v>
      </c>
      <c r="C27" s="11"/>
      <c r="D27" s="11"/>
      <c r="E27" s="11"/>
      <c r="F27" s="11"/>
      <c r="G27" s="11"/>
      <c r="H27" s="11"/>
      <c r="I27" s="2"/>
      <c r="J27" s="2"/>
      <c r="K27" s="2"/>
      <c r="L27" s="2"/>
      <c r="M27" s="2"/>
      <c r="N27" s="2"/>
      <c r="O27" s="2"/>
      <c r="P27" s="2"/>
      <c r="Q27" s="2"/>
      <c r="R27" s="7">
        <f t="shared" si="2"/>
        <v>0</v>
      </c>
      <c r="S27" s="8" t="e">
        <f t="shared" si="3"/>
        <v>#DIV/0!</v>
      </c>
      <c r="T27" s="9" t="e">
        <f t="shared" si="4"/>
        <v>#DIV/0!</v>
      </c>
      <c r="U27" s="7"/>
      <c r="V27" s="7">
        <f t="shared" si="5"/>
        <v>0</v>
      </c>
      <c r="W27" s="8" t="e">
        <f t="shared" si="6"/>
        <v>#DIV/0!</v>
      </c>
      <c r="X27" s="9" t="e">
        <f t="shared" si="7"/>
        <v>#DIV/0!</v>
      </c>
      <c r="Y27" s="7"/>
      <c r="Z27" s="7">
        <f t="shared" si="0"/>
        <v>0</v>
      </c>
      <c r="AA27" s="8" t="e">
        <f t="shared" si="8"/>
        <v>#DIV/0!</v>
      </c>
      <c r="AB27" s="9" t="e">
        <f t="shared" si="9"/>
        <v>#DIV/0!</v>
      </c>
      <c r="AC27" s="7"/>
      <c r="AD27" s="7">
        <f t="shared" si="1"/>
        <v>0</v>
      </c>
      <c r="AE27" s="8" t="e">
        <f t="shared" si="10"/>
        <v>#DIV/0!</v>
      </c>
      <c r="AF27" s="9" t="e">
        <f t="shared" si="12"/>
        <v>#DIV/0!</v>
      </c>
      <c r="AG27" s="7">
        <f t="shared" si="11"/>
        <v>1</v>
      </c>
      <c r="AH27" s="7"/>
      <c r="AI27" s="7"/>
      <c r="AL27" s="12"/>
    </row>
    <row r="28" spans="1:38" s="6" customFormat="1" ht="13.5">
      <c r="A28" s="6">
        <v>26</v>
      </c>
      <c r="B28" s="6">
        <f>'名簿'!B26</f>
        <v>0</v>
      </c>
      <c r="C28" s="10"/>
      <c r="D28" s="10"/>
      <c r="E28" s="10"/>
      <c r="F28" s="10"/>
      <c r="G28" s="10"/>
      <c r="H28" s="10"/>
      <c r="I28" s="2"/>
      <c r="J28" s="2"/>
      <c r="K28" s="2"/>
      <c r="L28" s="2"/>
      <c r="M28" s="2"/>
      <c r="N28" s="2"/>
      <c r="O28" s="2"/>
      <c r="P28" s="2"/>
      <c r="Q28" s="2"/>
      <c r="R28" s="7">
        <f t="shared" si="2"/>
        <v>0</v>
      </c>
      <c r="S28" s="8" t="e">
        <f t="shared" si="3"/>
        <v>#DIV/0!</v>
      </c>
      <c r="T28" s="9" t="e">
        <f t="shared" si="4"/>
        <v>#DIV/0!</v>
      </c>
      <c r="U28" s="7"/>
      <c r="V28" s="7">
        <f t="shared" si="5"/>
        <v>0</v>
      </c>
      <c r="W28" s="8" t="e">
        <f t="shared" si="6"/>
        <v>#DIV/0!</v>
      </c>
      <c r="X28" s="9" t="e">
        <f t="shared" si="7"/>
        <v>#DIV/0!</v>
      </c>
      <c r="Y28" s="7"/>
      <c r="Z28" s="7">
        <f t="shared" si="0"/>
        <v>0</v>
      </c>
      <c r="AA28" s="8" t="e">
        <f t="shared" si="8"/>
        <v>#DIV/0!</v>
      </c>
      <c r="AB28" s="9" t="e">
        <f t="shared" si="9"/>
        <v>#DIV/0!</v>
      </c>
      <c r="AC28" s="7"/>
      <c r="AD28" s="7">
        <f t="shared" si="1"/>
        <v>0</v>
      </c>
      <c r="AE28" s="8" t="e">
        <f t="shared" si="10"/>
        <v>#DIV/0!</v>
      </c>
      <c r="AF28" s="9" t="e">
        <f t="shared" si="12"/>
        <v>#DIV/0!</v>
      </c>
      <c r="AG28" s="7">
        <f t="shared" si="11"/>
        <v>1</v>
      </c>
      <c r="AH28" s="7"/>
      <c r="AI28" s="7"/>
      <c r="AL28" s="12"/>
    </row>
    <row r="29" spans="1:38" s="6" customFormat="1" ht="13.5">
      <c r="A29" s="6">
        <v>27</v>
      </c>
      <c r="B29" s="6">
        <f>'名簿'!B27</f>
        <v>0</v>
      </c>
      <c r="C29" s="11"/>
      <c r="D29" s="11"/>
      <c r="E29" s="11"/>
      <c r="F29" s="11"/>
      <c r="G29" s="11"/>
      <c r="H29" s="11"/>
      <c r="I29" s="2"/>
      <c r="J29" s="2"/>
      <c r="K29" s="2"/>
      <c r="L29" s="2"/>
      <c r="M29" s="2"/>
      <c r="N29" s="2"/>
      <c r="O29" s="2"/>
      <c r="P29" s="2"/>
      <c r="Q29" s="2"/>
      <c r="R29" s="7">
        <f t="shared" si="2"/>
        <v>0</v>
      </c>
      <c r="S29" s="8" t="e">
        <f t="shared" si="3"/>
        <v>#DIV/0!</v>
      </c>
      <c r="T29" s="9" t="e">
        <f t="shared" si="4"/>
        <v>#DIV/0!</v>
      </c>
      <c r="U29" s="7"/>
      <c r="V29" s="7">
        <f t="shared" si="5"/>
        <v>0</v>
      </c>
      <c r="W29" s="8" t="e">
        <f t="shared" si="6"/>
        <v>#DIV/0!</v>
      </c>
      <c r="X29" s="9" t="e">
        <f t="shared" si="7"/>
        <v>#DIV/0!</v>
      </c>
      <c r="Y29" s="7"/>
      <c r="Z29" s="7">
        <f t="shared" si="0"/>
        <v>0</v>
      </c>
      <c r="AA29" s="8" t="e">
        <f t="shared" si="8"/>
        <v>#DIV/0!</v>
      </c>
      <c r="AB29" s="9" t="e">
        <f t="shared" si="9"/>
        <v>#DIV/0!</v>
      </c>
      <c r="AC29" s="7"/>
      <c r="AD29" s="7">
        <f t="shared" si="1"/>
        <v>0</v>
      </c>
      <c r="AE29" s="8" t="e">
        <f t="shared" si="10"/>
        <v>#DIV/0!</v>
      </c>
      <c r="AF29" s="9" t="e">
        <f t="shared" si="12"/>
        <v>#DIV/0!</v>
      </c>
      <c r="AG29" s="7">
        <f t="shared" si="11"/>
        <v>1</v>
      </c>
      <c r="AH29" s="7"/>
      <c r="AI29" s="7"/>
      <c r="AL29" s="12"/>
    </row>
    <row r="30" spans="1:38" s="6" customFormat="1" ht="13.5">
      <c r="A30" s="6">
        <v>28</v>
      </c>
      <c r="B30" s="6">
        <f>'名簿'!B28</f>
        <v>0</v>
      </c>
      <c r="C30" s="11"/>
      <c r="D30" s="11"/>
      <c r="E30" s="11"/>
      <c r="F30" s="11"/>
      <c r="G30" s="11"/>
      <c r="H30" s="11"/>
      <c r="I30" s="2"/>
      <c r="J30" s="2"/>
      <c r="K30" s="2"/>
      <c r="L30" s="2"/>
      <c r="M30" s="2"/>
      <c r="N30" s="2"/>
      <c r="O30" s="2"/>
      <c r="P30" s="2"/>
      <c r="Q30" s="2"/>
      <c r="R30" s="7">
        <f t="shared" si="2"/>
        <v>0</v>
      </c>
      <c r="S30" s="8" t="e">
        <f t="shared" si="3"/>
        <v>#DIV/0!</v>
      </c>
      <c r="T30" s="9" t="e">
        <f t="shared" si="4"/>
        <v>#DIV/0!</v>
      </c>
      <c r="U30" s="7"/>
      <c r="V30" s="7">
        <f t="shared" si="5"/>
        <v>0</v>
      </c>
      <c r="W30" s="8" t="e">
        <f t="shared" si="6"/>
        <v>#DIV/0!</v>
      </c>
      <c r="X30" s="9" t="e">
        <f t="shared" si="7"/>
        <v>#DIV/0!</v>
      </c>
      <c r="Y30" s="7"/>
      <c r="Z30" s="7">
        <f t="shared" si="0"/>
        <v>0</v>
      </c>
      <c r="AA30" s="8" t="e">
        <f t="shared" si="8"/>
        <v>#DIV/0!</v>
      </c>
      <c r="AB30" s="9" t="e">
        <f t="shared" si="9"/>
        <v>#DIV/0!</v>
      </c>
      <c r="AC30" s="7"/>
      <c r="AD30" s="7">
        <f t="shared" si="1"/>
        <v>0</v>
      </c>
      <c r="AE30" s="8" t="e">
        <f t="shared" si="10"/>
        <v>#DIV/0!</v>
      </c>
      <c r="AF30" s="9" t="e">
        <f t="shared" si="12"/>
        <v>#DIV/0!</v>
      </c>
      <c r="AG30" s="7">
        <f t="shared" si="11"/>
        <v>1</v>
      </c>
      <c r="AH30" s="7"/>
      <c r="AI30" s="7"/>
      <c r="AL30" s="12"/>
    </row>
    <row r="31" spans="1:38" s="6" customFormat="1" ht="13.5">
      <c r="A31" s="6">
        <v>29</v>
      </c>
      <c r="B31" s="6">
        <f>'名簿'!B29</f>
        <v>0</v>
      </c>
      <c r="C31" s="11"/>
      <c r="D31" s="11"/>
      <c r="E31" s="11"/>
      <c r="F31" s="11"/>
      <c r="G31" s="11"/>
      <c r="H31" s="11"/>
      <c r="I31" s="2"/>
      <c r="J31" s="2"/>
      <c r="K31" s="2"/>
      <c r="L31" s="2"/>
      <c r="M31" s="2"/>
      <c r="N31" s="2"/>
      <c r="O31" s="2"/>
      <c r="P31" s="2"/>
      <c r="Q31" s="2"/>
      <c r="R31" s="7">
        <f t="shared" si="2"/>
        <v>0</v>
      </c>
      <c r="S31" s="8" t="e">
        <f t="shared" si="3"/>
        <v>#DIV/0!</v>
      </c>
      <c r="T31" s="9" t="e">
        <f t="shared" si="4"/>
        <v>#DIV/0!</v>
      </c>
      <c r="U31" s="7"/>
      <c r="V31" s="7">
        <f t="shared" si="5"/>
        <v>0</v>
      </c>
      <c r="W31" s="8" t="e">
        <f t="shared" si="6"/>
        <v>#DIV/0!</v>
      </c>
      <c r="X31" s="9" t="e">
        <f t="shared" si="7"/>
        <v>#DIV/0!</v>
      </c>
      <c r="Y31" s="7"/>
      <c r="Z31" s="7">
        <f t="shared" si="0"/>
        <v>0</v>
      </c>
      <c r="AA31" s="8" t="e">
        <f t="shared" si="8"/>
        <v>#DIV/0!</v>
      </c>
      <c r="AB31" s="9" t="e">
        <f t="shared" si="9"/>
        <v>#DIV/0!</v>
      </c>
      <c r="AC31" s="7"/>
      <c r="AD31" s="7">
        <f t="shared" si="1"/>
        <v>0</v>
      </c>
      <c r="AE31" s="8" t="e">
        <f t="shared" si="10"/>
        <v>#DIV/0!</v>
      </c>
      <c r="AF31" s="9" t="e">
        <f t="shared" si="12"/>
        <v>#DIV/0!</v>
      </c>
      <c r="AG31" s="7">
        <f t="shared" si="11"/>
        <v>1</v>
      </c>
      <c r="AH31" s="7"/>
      <c r="AI31" s="7"/>
      <c r="AL31" s="12"/>
    </row>
    <row r="32" spans="1:38" s="6" customFormat="1" ht="13.5">
      <c r="A32" s="6">
        <v>30</v>
      </c>
      <c r="B32" s="6">
        <f>'名簿'!B30</f>
        <v>0</v>
      </c>
      <c r="C32" s="11"/>
      <c r="D32" s="11"/>
      <c r="E32" s="11"/>
      <c r="F32" s="11"/>
      <c r="G32" s="11"/>
      <c r="H32" s="11"/>
      <c r="I32" s="2"/>
      <c r="J32" s="2"/>
      <c r="K32" s="2"/>
      <c r="L32" s="2"/>
      <c r="M32" s="2"/>
      <c r="N32" s="2"/>
      <c r="O32" s="2"/>
      <c r="P32" s="2"/>
      <c r="Q32" s="2"/>
      <c r="R32" s="7">
        <f t="shared" si="2"/>
        <v>0</v>
      </c>
      <c r="S32" s="8" t="e">
        <f t="shared" si="3"/>
        <v>#DIV/0!</v>
      </c>
      <c r="T32" s="9" t="e">
        <f t="shared" si="4"/>
        <v>#DIV/0!</v>
      </c>
      <c r="U32" s="7"/>
      <c r="V32" s="7">
        <f t="shared" si="5"/>
        <v>0</v>
      </c>
      <c r="W32" s="8" t="e">
        <f t="shared" si="6"/>
        <v>#DIV/0!</v>
      </c>
      <c r="X32" s="9" t="e">
        <f t="shared" si="7"/>
        <v>#DIV/0!</v>
      </c>
      <c r="Y32" s="7"/>
      <c r="Z32" s="7">
        <f t="shared" si="0"/>
        <v>0</v>
      </c>
      <c r="AA32" s="8" t="e">
        <f t="shared" si="8"/>
        <v>#DIV/0!</v>
      </c>
      <c r="AB32" s="9" t="e">
        <f t="shared" si="9"/>
        <v>#DIV/0!</v>
      </c>
      <c r="AC32" s="7"/>
      <c r="AD32" s="7">
        <f t="shared" si="1"/>
        <v>0</v>
      </c>
      <c r="AE32" s="8" t="e">
        <f t="shared" si="10"/>
        <v>#DIV/0!</v>
      </c>
      <c r="AF32" s="9" t="e">
        <f t="shared" si="12"/>
        <v>#DIV/0!</v>
      </c>
      <c r="AG32" s="7">
        <f t="shared" si="11"/>
        <v>1</v>
      </c>
      <c r="AH32" s="7"/>
      <c r="AI32" s="7"/>
      <c r="AL32" s="12"/>
    </row>
    <row r="33" spans="1:38" s="6" customFormat="1" ht="13.5">
      <c r="A33" s="6">
        <v>31</v>
      </c>
      <c r="B33" s="6">
        <f>'名簿'!B31</f>
        <v>0</v>
      </c>
      <c r="C33" s="11"/>
      <c r="D33" s="11"/>
      <c r="E33" s="11"/>
      <c r="F33" s="11"/>
      <c r="G33" s="11"/>
      <c r="H33" s="11"/>
      <c r="I33" s="2"/>
      <c r="J33" s="2"/>
      <c r="K33" s="2"/>
      <c r="L33" s="2"/>
      <c r="M33" s="2"/>
      <c r="N33" s="2"/>
      <c r="O33" s="2"/>
      <c r="P33" s="2"/>
      <c r="Q33" s="2"/>
      <c r="R33" s="7">
        <f t="shared" si="2"/>
        <v>0</v>
      </c>
      <c r="S33" s="8" t="e">
        <f t="shared" si="3"/>
        <v>#DIV/0!</v>
      </c>
      <c r="T33" s="9" t="e">
        <f t="shared" si="4"/>
        <v>#DIV/0!</v>
      </c>
      <c r="U33" s="7"/>
      <c r="V33" s="7">
        <f t="shared" si="5"/>
        <v>0</v>
      </c>
      <c r="W33" s="8" t="e">
        <f t="shared" si="6"/>
        <v>#DIV/0!</v>
      </c>
      <c r="X33" s="9" t="e">
        <f t="shared" si="7"/>
        <v>#DIV/0!</v>
      </c>
      <c r="Y33" s="7"/>
      <c r="Z33" s="7">
        <f t="shared" si="0"/>
        <v>0</v>
      </c>
      <c r="AA33" s="8" t="e">
        <f t="shared" si="8"/>
        <v>#DIV/0!</v>
      </c>
      <c r="AB33" s="9" t="e">
        <f t="shared" si="9"/>
        <v>#DIV/0!</v>
      </c>
      <c r="AC33" s="7"/>
      <c r="AD33" s="7">
        <f t="shared" si="1"/>
        <v>0</v>
      </c>
      <c r="AE33" s="8" t="e">
        <f t="shared" si="10"/>
        <v>#DIV/0!</v>
      </c>
      <c r="AF33" s="9" t="e">
        <f t="shared" si="12"/>
        <v>#DIV/0!</v>
      </c>
      <c r="AG33" s="7">
        <f t="shared" si="11"/>
        <v>1</v>
      </c>
      <c r="AH33" s="7"/>
      <c r="AI33" s="7"/>
      <c r="AL33" s="12"/>
    </row>
    <row r="34" spans="1:38" s="6" customFormat="1" ht="13.5">
      <c r="A34" s="6">
        <v>32</v>
      </c>
      <c r="B34" s="6">
        <f>'名簿'!B32</f>
        <v>0</v>
      </c>
      <c r="C34" s="11"/>
      <c r="D34" s="11"/>
      <c r="E34" s="11"/>
      <c r="F34" s="11"/>
      <c r="G34" s="11"/>
      <c r="H34" s="11"/>
      <c r="I34" s="2"/>
      <c r="J34" s="2"/>
      <c r="K34" s="2"/>
      <c r="L34" s="2"/>
      <c r="M34" s="2"/>
      <c r="N34" s="2"/>
      <c r="O34" s="2"/>
      <c r="P34" s="2"/>
      <c r="Q34" s="2"/>
      <c r="R34" s="7">
        <f t="shared" si="2"/>
        <v>0</v>
      </c>
      <c r="S34" s="8" t="e">
        <f t="shared" si="3"/>
        <v>#DIV/0!</v>
      </c>
      <c r="T34" s="9" t="e">
        <f t="shared" si="4"/>
        <v>#DIV/0!</v>
      </c>
      <c r="U34" s="7"/>
      <c r="V34" s="7">
        <f t="shared" si="5"/>
        <v>0</v>
      </c>
      <c r="W34" s="8" t="e">
        <f t="shared" si="6"/>
        <v>#DIV/0!</v>
      </c>
      <c r="X34" s="9" t="e">
        <f t="shared" si="7"/>
        <v>#DIV/0!</v>
      </c>
      <c r="Y34" s="7"/>
      <c r="Z34" s="7">
        <f t="shared" si="0"/>
        <v>0</v>
      </c>
      <c r="AA34" s="8" t="e">
        <f t="shared" si="8"/>
        <v>#DIV/0!</v>
      </c>
      <c r="AB34" s="9" t="e">
        <f t="shared" si="9"/>
        <v>#DIV/0!</v>
      </c>
      <c r="AC34" s="7"/>
      <c r="AD34" s="7">
        <f t="shared" si="1"/>
        <v>0</v>
      </c>
      <c r="AE34" s="8" t="e">
        <f t="shared" si="10"/>
        <v>#DIV/0!</v>
      </c>
      <c r="AF34" s="9" t="e">
        <f t="shared" si="12"/>
        <v>#DIV/0!</v>
      </c>
      <c r="AG34" s="7">
        <f t="shared" si="11"/>
        <v>1</v>
      </c>
      <c r="AH34" s="7"/>
      <c r="AI34" s="7"/>
      <c r="AL34" s="12"/>
    </row>
    <row r="35" spans="1:38" s="6" customFormat="1" ht="13.5">
      <c r="A35" s="6">
        <v>33</v>
      </c>
      <c r="B35" s="6">
        <f>'名簿'!B33</f>
        <v>0</v>
      </c>
      <c r="C35" s="11"/>
      <c r="D35" s="11"/>
      <c r="E35" s="11"/>
      <c r="F35" s="11"/>
      <c r="G35" s="11"/>
      <c r="H35" s="11"/>
      <c r="I35" s="2"/>
      <c r="J35" s="2"/>
      <c r="K35" s="2"/>
      <c r="L35" s="2"/>
      <c r="M35" s="2"/>
      <c r="N35" s="2"/>
      <c r="O35" s="2"/>
      <c r="P35" s="2"/>
      <c r="Q35" s="2"/>
      <c r="R35" s="7">
        <f t="shared" si="2"/>
        <v>0</v>
      </c>
      <c r="S35" s="8" t="e">
        <f t="shared" si="3"/>
        <v>#DIV/0!</v>
      </c>
      <c r="T35" s="9" t="e">
        <f t="shared" si="4"/>
        <v>#DIV/0!</v>
      </c>
      <c r="U35" s="7"/>
      <c r="V35" s="7">
        <f t="shared" si="5"/>
        <v>0</v>
      </c>
      <c r="W35" s="8" t="e">
        <f t="shared" si="6"/>
        <v>#DIV/0!</v>
      </c>
      <c r="X35" s="9" t="e">
        <f t="shared" si="7"/>
        <v>#DIV/0!</v>
      </c>
      <c r="Y35" s="7"/>
      <c r="Z35" s="7">
        <f t="shared" si="0"/>
        <v>0</v>
      </c>
      <c r="AA35" s="8" t="e">
        <f t="shared" si="8"/>
        <v>#DIV/0!</v>
      </c>
      <c r="AB35" s="9" t="e">
        <f t="shared" si="9"/>
        <v>#DIV/0!</v>
      </c>
      <c r="AC35" s="7"/>
      <c r="AD35" s="7">
        <f t="shared" si="1"/>
        <v>0</v>
      </c>
      <c r="AE35" s="8" t="e">
        <f t="shared" si="10"/>
        <v>#DIV/0!</v>
      </c>
      <c r="AF35" s="9" t="e">
        <f t="shared" si="12"/>
        <v>#DIV/0!</v>
      </c>
      <c r="AG35" s="7">
        <f t="shared" si="11"/>
        <v>1</v>
      </c>
      <c r="AH35" s="7"/>
      <c r="AI35" s="7"/>
      <c r="AL35" s="12"/>
    </row>
    <row r="36" spans="1:38" s="6" customFormat="1" ht="13.5">
      <c r="A36" s="6">
        <v>34</v>
      </c>
      <c r="B36" s="6">
        <f>'名簿'!B34</f>
        <v>0</v>
      </c>
      <c r="C36" s="11"/>
      <c r="D36" s="11"/>
      <c r="E36" s="11"/>
      <c r="F36" s="11"/>
      <c r="G36" s="11"/>
      <c r="H36" s="11"/>
      <c r="I36" s="2"/>
      <c r="J36" s="2"/>
      <c r="K36" s="2"/>
      <c r="L36" s="2"/>
      <c r="M36" s="2"/>
      <c r="N36" s="2"/>
      <c r="O36" s="2"/>
      <c r="P36" s="2"/>
      <c r="Q36" s="2"/>
      <c r="R36" s="7">
        <f t="shared" si="2"/>
        <v>0</v>
      </c>
      <c r="S36" s="8" t="e">
        <f t="shared" si="3"/>
        <v>#DIV/0!</v>
      </c>
      <c r="T36" s="9" t="e">
        <f t="shared" si="4"/>
        <v>#DIV/0!</v>
      </c>
      <c r="U36" s="7"/>
      <c r="V36" s="7">
        <f t="shared" si="5"/>
        <v>0</v>
      </c>
      <c r="W36" s="8" t="e">
        <f t="shared" si="6"/>
        <v>#DIV/0!</v>
      </c>
      <c r="X36" s="9" t="e">
        <f t="shared" si="7"/>
        <v>#DIV/0!</v>
      </c>
      <c r="Y36" s="7"/>
      <c r="Z36" s="7">
        <f t="shared" si="0"/>
        <v>0</v>
      </c>
      <c r="AA36" s="8" t="e">
        <f t="shared" si="8"/>
        <v>#DIV/0!</v>
      </c>
      <c r="AB36" s="9" t="e">
        <f t="shared" si="9"/>
        <v>#DIV/0!</v>
      </c>
      <c r="AC36" s="7"/>
      <c r="AD36" s="7">
        <f t="shared" si="1"/>
        <v>0</v>
      </c>
      <c r="AE36" s="8" t="e">
        <f t="shared" si="10"/>
        <v>#DIV/0!</v>
      </c>
      <c r="AF36" s="9" t="e">
        <f t="shared" si="12"/>
        <v>#DIV/0!</v>
      </c>
      <c r="AG36" s="7">
        <f t="shared" si="11"/>
        <v>1</v>
      </c>
      <c r="AH36" s="7"/>
      <c r="AI36" s="7"/>
      <c r="AL36" s="12"/>
    </row>
    <row r="37" spans="1:38" s="6" customFormat="1" ht="13.5">
      <c r="A37" s="6">
        <v>35</v>
      </c>
      <c r="B37" s="6">
        <f>'名簿'!B35</f>
        <v>0</v>
      </c>
      <c r="C37" s="11"/>
      <c r="D37" s="11"/>
      <c r="E37" s="11"/>
      <c r="F37" s="11"/>
      <c r="G37" s="11"/>
      <c r="H37" s="11"/>
      <c r="I37" s="2"/>
      <c r="J37" s="2"/>
      <c r="K37" s="2"/>
      <c r="L37" s="2"/>
      <c r="M37" s="2"/>
      <c r="N37" s="2"/>
      <c r="O37" s="2"/>
      <c r="P37" s="2"/>
      <c r="Q37" s="2"/>
      <c r="R37" s="7">
        <f t="shared" si="2"/>
        <v>0</v>
      </c>
      <c r="S37" s="8" t="e">
        <f t="shared" si="3"/>
        <v>#DIV/0!</v>
      </c>
      <c r="T37" s="9" t="e">
        <f t="shared" si="4"/>
        <v>#DIV/0!</v>
      </c>
      <c r="U37" s="7"/>
      <c r="V37" s="7">
        <f t="shared" si="5"/>
        <v>0</v>
      </c>
      <c r="W37" s="8" t="e">
        <f t="shared" si="6"/>
        <v>#DIV/0!</v>
      </c>
      <c r="X37" s="9" t="e">
        <f t="shared" si="7"/>
        <v>#DIV/0!</v>
      </c>
      <c r="Y37" s="7"/>
      <c r="Z37" s="7">
        <f t="shared" si="0"/>
        <v>0</v>
      </c>
      <c r="AA37" s="8" t="e">
        <f t="shared" si="8"/>
        <v>#DIV/0!</v>
      </c>
      <c r="AB37" s="9" t="e">
        <f t="shared" si="9"/>
        <v>#DIV/0!</v>
      </c>
      <c r="AC37" s="7"/>
      <c r="AD37" s="7">
        <f t="shared" si="1"/>
        <v>0</v>
      </c>
      <c r="AE37" s="8" t="e">
        <f t="shared" si="10"/>
        <v>#DIV/0!</v>
      </c>
      <c r="AF37" s="9" t="e">
        <f t="shared" si="12"/>
        <v>#DIV/0!</v>
      </c>
      <c r="AG37" s="7">
        <f t="shared" si="11"/>
        <v>1</v>
      </c>
      <c r="AH37" s="7"/>
      <c r="AI37" s="7"/>
      <c r="AL37" s="12"/>
    </row>
    <row r="38" spans="1:38" s="6" customFormat="1" ht="13.5">
      <c r="A38" s="6">
        <v>36</v>
      </c>
      <c r="B38" s="6">
        <f>'名簿'!B36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7">
        <f t="shared" si="2"/>
        <v>0</v>
      </c>
      <c r="S38" s="8" t="e">
        <f t="shared" si="3"/>
        <v>#DIV/0!</v>
      </c>
      <c r="T38" s="9" t="e">
        <f t="shared" si="4"/>
        <v>#DIV/0!</v>
      </c>
      <c r="U38" s="7"/>
      <c r="V38" s="7">
        <f t="shared" si="5"/>
        <v>0</v>
      </c>
      <c r="W38" s="8" t="e">
        <f t="shared" si="6"/>
        <v>#DIV/0!</v>
      </c>
      <c r="X38" s="9" t="e">
        <f t="shared" si="7"/>
        <v>#DIV/0!</v>
      </c>
      <c r="Y38" s="7"/>
      <c r="Z38" s="7">
        <f t="shared" si="0"/>
        <v>0</v>
      </c>
      <c r="AA38" s="8" t="e">
        <f t="shared" si="8"/>
        <v>#DIV/0!</v>
      </c>
      <c r="AB38" s="9" t="e">
        <f t="shared" si="9"/>
        <v>#DIV/0!</v>
      </c>
      <c r="AC38" s="7"/>
      <c r="AD38" s="7">
        <f t="shared" si="1"/>
        <v>0</v>
      </c>
      <c r="AE38" s="8" t="e">
        <f t="shared" si="10"/>
        <v>#DIV/0!</v>
      </c>
      <c r="AF38" s="9" t="e">
        <f t="shared" si="12"/>
        <v>#DIV/0!</v>
      </c>
      <c r="AG38" s="7">
        <f t="shared" si="11"/>
        <v>1</v>
      </c>
      <c r="AH38" s="7"/>
      <c r="AI38" s="7"/>
      <c r="AL38" s="12"/>
    </row>
    <row r="39" spans="1:38" s="6" customFormat="1" ht="13.5">
      <c r="A39" s="6">
        <v>37</v>
      </c>
      <c r="B39" s="6">
        <f>'名簿'!B37</f>
        <v>0</v>
      </c>
      <c r="C39" s="10"/>
      <c r="D39" s="10"/>
      <c r="E39" s="10"/>
      <c r="F39" s="10"/>
      <c r="G39" s="11"/>
      <c r="H39" s="10"/>
      <c r="I39" s="11"/>
      <c r="J39" s="11"/>
      <c r="K39" s="10"/>
      <c r="L39" s="10"/>
      <c r="M39" s="10"/>
      <c r="N39" s="10"/>
      <c r="O39" s="10"/>
      <c r="P39" s="10"/>
      <c r="Q39" s="10"/>
      <c r="R39" s="7">
        <f t="shared" si="2"/>
        <v>0</v>
      </c>
      <c r="S39" s="8" t="e">
        <f t="shared" si="3"/>
        <v>#DIV/0!</v>
      </c>
      <c r="T39" s="9" t="e">
        <f t="shared" si="4"/>
        <v>#DIV/0!</v>
      </c>
      <c r="U39" s="7"/>
      <c r="V39" s="7">
        <f t="shared" si="5"/>
        <v>0</v>
      </c>
      <c r="W39" s="8" t="e">
        <f t="shared" si="6"/>
        <v>#DIV/0!</v>
      </c>
      <c r="X39" s="9" t="e">
        <f t="shared" si="7"/>
        <v>#DIV/0!</v>
      </c>
      <c r="Y39" s="7"/>
      <c r="Z39" s="7">
        <f t="shared" si="0"/>
        <v>0</v>
      </c>
      <c r="AA39" s="8" t="e">
        <f t="shared" si="8"/>
        <v>#DIV/0!</v>
      </c>
      <c r="AB39" s="9" t="e">
        <f t="shared" si="9"/>
        <v>#DIV/0!</v>
      </c>
      <c r="AC39" s="7"/>
      <c r="AD39" s="7">
        <f t="shared" si="1"/>
        <v>0</v>
      </c>
      <c r="AE39" s="8" t="e">
        <f t="shared" si="10"/>
        <v>#DIV/0!</v>
      </c>
      <c r="AF39" s="9" t="e">
        <f t="shared" si="12"/>
        <v>#DIV/0!</v>
      </c>
      <c r="AG39" s="7">
        <f t="shared" si="11"/>
        <v>1</v>
      </c>
      <c r="AH39" s="7"/>
      <c r="AI39" s="7"/>
      <c r="AL39" s="12"/>
    </row>
    <row r="40" spans="1:38" s="6" customFormat="1" ht="13.5">
      <c r="A40" s="6">
        <v>38</v>
      </c>
      <c r="B40" s="6">
        <f>'名簿'!B38</f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7">
        <f t="shared" si="2"/>
        <v>0</v>
      </c>
      <c r="S40" s="8" t="e">
        <f t="shared" si="3"/>
        <v>#DIV/0!</v>
      </c>
      <c r="T40" s="9" t="e">
        <f t="shared" si="4"/>
        <v>#DIV/0!</v>
      </c>
      <c r="U40" s="7"/>
      <c r="V40" s="7">
        <f t="shared" si="5"/>
        <v>0</v>
      </c>
      <c r="W40" s="8" t="e">
        <f t="shared" si="6"/>
        <v>#DIV/0!</v>
      </c>
      <c r="X40" s="9" t="e">
        <f t="shared" si="7"/>
        <v>#DIV/0!</v>
      </c>
      <c r="Y40" s="7"/>
      <c r="Z40" s="7">
        <f t="shared" si="0"/>
        <v>0</v>
      </c>
      <c r="AA40" s="8" t="e">
        <f t="shared" si="8"/>
        <v>#DIV/0!</v>
      </c>
      <c r="AB40" s="9" t="e">
        <f t="shared" si="9"/>
        <v>#DIV/0!</v>
      </c>
      <c r="AC40" s="7"/>
      <c r="AD40" s="7">
        <f t="shared" si="1"/>
        <v>0</v>
      </c>
      <c r="AE40" s="8" t="e">
        <f t="shared" si="10"/>
        <v>#DIV/0!</v>
      </c>
      <c r="AF40" s="9" t="e">
        <f t="shared" si="12"/>
        <v>#DIV/0!</v>
      </c>
      <c r="AG40" s="7">
        <f t="shared" si="11"/>
        <v>1</v>
      </c>
      <c r="AH40" s="7"/>
      <c r="AI40" s="7"/>
      <c r="AL40" s="12"/>
    </row>
    <row r="41" spans="1:38" s="6" customFormat="1" ht="13.5">
      <c r="A41" s="6">
        <v>39</v>
      </c>
      <c r="B41" s="6">
        <f>'名簿'!B39</f>
        <v>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7">
        <f t="shared" si="2"/>
        <v>0</v>
      </c>
      <c r="S41" s="8" t="e">
        <f t="shared" si="3"/>
        <v>#DIV/0!</v>
      </c>
      <c r="T41" s="9" t="e">
        <f t="shared" si="4"/>
        <v>#DIV/0!</v>
      </c>
      <c r="U41" s="7"/>
      <c r="V41" s="7">
        <f t="shared" si="5"/>
        <v>0</v>
      </c>
      <c r="W41" s="8" t="e">
        <f t="shared" si="6"/>
        <v>#DIV/0!</v>
      </c>
      <c r="X41" s="9" t="e">
        <f t="shared" si="7"/>
        <v>#DIV/0!</v>
      </c>
      <c r="Y41" s="7"/>
      <c r="Z41" s="7">
        <f t="shared" si="0"/>
        <v>0</v>
      </c>
      <c r="AA41" s="8" t="e">
        <f t="shared" si="8"/>
        <v>#DIV/0!</v>
      </c>
      <c r="AB41" s="9" t="e">
        <f t="shared" si="9"/>
        <v>#DIV/0!</v>
      </c>
      <c r="AC41" s="7"/>
      <c r="AD41" s="7">
        <f t="shared" si="1"/>
        <v>0</v>
      </c>
      <c r="AE41" s="8" t="e">
        <f t="shared" si="10"/>
        <v>#DIV/0!</v>
      </c>
      <c r="AF41" s="9" t="e">
        <f t="shared" si="12"/>
        <v>#DIV/0!</v>
      </c>
      <c r="AG41" s="7">
        <f t="shared" si="11"/>
        <v>1</v>
      </c>
      <c r="AH41" s="7"/>
      <c r="AI41" s="7"/>
      <c r="AL41" s="12"/>
    </row>
    <row r="42" spans="1:38" s="6" customFormat="1" ht="13.5">
      <c r="A42" s="6">
        <v>40</v>
      </c>
      <c r="B42" s="6">
        <f>'名簿'!B40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">
        <f t="shared" si="2"/>
        <v>0</v>
      </c>
      <c r="S42" s="8" t="e">
        <f t="shared" si="3"/>
        <v>#DIV/0!</v>
      </c>
      <c r="T42" s="9" t="e">
        <f t="shared" si="4"/>
        <v>#DIV/0!</v>
      </c>
      <c r="U42" s="7"/>
      <c r="V42" s="7">
        <f t="shared" si="5"/>
        <v>0</v>
      </c>
      <c r="W42" s="8" t="e">
        <f t="shared" si="6"/>
        <v>#DIV/0!</v>
      </c>
      <c r="X42" s="9" t="e">
        <f t="shared" si="7"/>
        <v>#DIV/0!</v>
      </c>
      <c r="Y42" s="7"/>
      <c r="Z42" s="7">
        <f t="shared" si="0"/>
        <v>0</v>
      </c>
      <c r="AA42" s="8" t="e">
        <f t="shared" si="8"/>
        <v>#DIV/0!</v>
      </c>
      <c r="AB42" s="9" t="e">
        <f t="shared" si="9"/>
        <v>#DIV/0!</v>
      </c>
      <c r="AC42" s="7"/>
      <c r="AD42" s="7">
        <f t="shared" si="1"/>
        <v>0</v>
      </c>
      <c r="AE42" s="8" t="e">
        <f t="shared" si="10"/>
        <v>#DIV/0!</v>
      </c>
      <c r="AF42" s="9" t="e">
        <f t="shared" si="12"/>
        <v>#DIV/0!</v>
      </c>
      <c r="AG42" s="7">
        <f t="shared" si="11"/>
        <v>1</v>
      </c>
      <c r="AH42" s="7"/>
      <c r="AI42" s="7"/>
      <c r="AL42" s="12"/>
    </row>
    <row r="43" spans="3:38" s="6" customFormat="1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"/>
      <c r="S43" s="7"/>
      <c r="T43" s="9"/>
      <c r="U43" s="7"/>
      <c r="V43" s="7"/>
      <c r="W43" s="7"/>
      <c r="X43" s="9"/>
      <c r="Y43" s="7"/>
      <c r="Z43" s="7"/>
      <c r="AA43" s="7"/>
      <c r="AB43" s="9"/>
      <c r="AC43" s="7"/>
      <c r="AD43" s="7"/>
      <c r="AE43" s="8"/>
      <c r="AF43" s="9"/>
      <c r="AG43" s="7"/>
      <c r="AH43" s="7"/>
      <c r="AI43" s="7"/>
      <c r="AL43" s="12"/>
    </row>
  </sheetData>
  <sheetProtection sheet="1" objects="1" scenarios="1"/>
  <printOptions gridLines="1"/>
  <pageMargins left="0.787" right="0.787" top="0.984" bottom="0.984" header="0.512" footer="0.512"/>
  <pageSetup horizontalDpi="600" verticalDpi="600" orientation="landscape" paperSize="9" scale="52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mitutama</dc:creator>
  <cp:keywords/>
  <dc:description/>
  <cp:lastModifiedBy>mitutama</cp:lastModifiedBy>
  <cp:lastPrinted>2007-02-28T11:47:58Z</cp:lastPrinted>
  <dcterms:created xsi:type="dcterms:W3CDTF">2004-12-31T09:33:18Z</dcterms:created>
  <dcterms:modified xsi:type="dcterms:W3CDTF">2010-06-28T21:57:16Z</dcterms:modified>
  <cp:category/>
  <cp:version/>
  <cp:contentType/>
  <cp:contentStatus/>
</cp:coreProperties>
</file>